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7545" tabRatio="957" activeTab="0"/>
  </bookViews>
  <sheets>
    <sheet name="zēni kopv" sheetId="1" r:id="rId1"/>
    <sheet name="meit kopv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<sst xmlns="http://schemas.openxmlformats.org/spreadsheetml/2006/main" count="224" uniqueCount="147">
  <si>
    <t>Uzvārds</t>
  </si>
  <si>
    <t>Vārds</t>
  </si>
  <si>
    <t>60 m</t>
  </si>
  <si>
    <t>Tāllēkšana</t>
  </si>
  <si>
    <t>Bumbiņas mešana</t>
  </si>
  <si>
    <t>Punkti kopā</t>
  </si>
  <si>
    <t>Punkti</t>
  </si>
  <si>
    <t>Dz.dati</t>
  </si>
  <si>
    <t>Vieta</t>
  </si>
  <si>
    <t>500m</t>
  </si>
  <si>
    <t>800m</t>
  </si>
  <si>
    <t>Rez.</t>
  </si>
  <si>
    <t>Organizācija</t>
  </si>
  <si>
    <t>Atklātā jaunsardzes četrcīņa vieglatlētikā</t>
  </si>
  <si>
    <t>KOPVĒRTĒJUMS ZĒNIEM U14</t>
  </si>
  <si>
    <t>KOPVĒRTĒJUMS MEITENĒM U14</t>
  </si>
  <si>
    <t>2019.gada 11.maijs</t>
  </si>
  <si>
    <t>Tukums</t>
  </si>
  <si>
    <t>Samanta</t>
  </si>
  <si>
    <t>31.05.2007.</t>
  </si>
  <si>
    <t>Evelīna</t>
  </si>
  <si>
    <t>2007.</t>
  </si>
  <si>
    <t>Alise</t>
  </si>
  <si>
    <t>2006.</t>
  </si>
  <si>
    <t>Adrians</t>
  </si>
  <si>
    <t>Gulbene</t>
  </si>
  <si>
    <t>2019.gada 18.maijs</t>
  </si>
  <si>
    <t>Niklāvs</t>
  </si>
  <si>
    <t>Aizpurs</t>
  </si>
  <si>
    <t>Gulbenes BJSS</t>
  </si>
  <si>
    <t>Ričards</t>
  </si>
  <si>
    <t>2008.</t>
  </si>
  <si>
    <t>Priedītis</t>
  </si>
  <si>
    <t>Oskars</t>
  </si>
  <si>
    <t>01.03.2006.</t>
  </si>
  <si>
    <t>Immers</t>
  </si>
  <si>
    <t>Endijs</t>
  </si>
  <si>
    <t>Ķiploks</t>
  </si>
  <si>
    <t>Reinis</t>
  </si>
  <si>
    <t>26.06.2006.</t>
  </si>
  <si>
    <t>Knaps</t>
  </si>
  <si>
    <t>Niks</t>
  </si>
  <si>
    <t>19.09.2007.</t>
  </si>
  <si>
    <t>Jaunsardzes un inf.centra 3.nov. nod.</t>
  </si>
  <si>
    <t>Režikovs</t>
  </si>
  <si>
    <t>Daniels Māris</t>
  </si>
  <si>
    <t>12.12.2006.</t>
  </si>
  <si>
    <t>Bečers</t>
  </si>
  <si>
    <t>07.08.2006.</t>
  </si>
  <si>
    <t>Celms</t>
  </si>
  <si>
    <t>Martins Kristers</t>
  </si>
  <si>
    <t>Stepe</t>
  </si>
  <si>
    <t>Igaviņs</t>
  </si>
  <si>
    <t>Artūrs Filips</t>
  </si>
  <si>
    <t>Zvīnis</t>
  </si>
  <si>
    <t>Kaļinovskis</t>
  </si>
  <si>
    <t>Markuss</t>
  </si>
  <si>
    <t>Krūmiņš</t>
  </si>
  <si>
    <t>Mārcis</t>
  </si>
  <si>
    <t>Fišers</t>
  </si>
  <si>
    <t>Roberts</t>
  </si>
  <si>
    <t>Jēkabpils novada jaunsargu vienība</t>
  </si>
  <si>
    <t>Kudāns</t>
  </si>
  <si>
    <t>Alekss</t>
  </si>
  <si>
    <t>Rugāju un Balvu jaunsargu vienība</t>
  </si>
  <si>
    <t>Muška</t>
  </si>
  <si>
    <t>Laura</t>
  </si>
  <si>
    <t>Ludzas novada jaunsargu vienība</t>
  </si>
  <si>
    <t>Gailīte</t>
  </si>
  <si>
    <t>Sabīne</t>
  </si>
  <si>
    <t>09.07.2007.</t>
  </si>
  <si>
    <t>Madonas BJSS</t>
  </si>
  <si>
    <t>Golovaņa</t>
  </si>
  <si>
    <t>Marina</t>
  </si>
  <si>
    <t>Lazdiņa</t>
  </si>
  <si>
    <t>06.07.2006.</t>
  </si>
  <si>
    <t>Gutāne</t>
  </si>
  <si>
    <t>13.08.2007.</t>
  </si>
  <si>
    <t>Zariņa-Strupka</t>
  </si>
  <si>
    <t>11.07.2006.</t>
  </si>
  <si>
    <t>Jankava</t>
  </si>
  <si>
    <t>Arta</t>
  </si>
  <si>
    <t>04.01.2006.</t>
  </si>
  <si>
    <t>Berkolde</t>
  </si>
  <si>
    <t>Anna Nikola</t>
  </si>
  <si>
    <t>Barinova</t>
  </si>
  <si>
    <t>Ivita</t>
  </si>
  <si>
    <t>Čakste</t>
  </si>
  <si>
    <t>10.07.2006.</t>
  </si>
  <si>
    <t>Agnese</t>
  </si>
  <si>
    <t>Gerda Asnāte</t>
  </si>
  <si>
    <t>Āboliņa</t>
  </si>
  <si>
    <t>Kalniņa</t>
  </si>
  <si>
    <t>Usāne</t>
  </si>
  <si>
    <t>Zilupes novada jaunsargu vienība</t>
  </si>
  <si>
    <t>Lipste</t>
  </si>
  <si>
    <t>Ksenija</t>
  </si>
  <si>
    <t>19.02.2006.</t>
  </si>
  <si>
    <t>Žikare</t>
  </si>
  <si>
    <t>Beāte</t>
  </si>
  <si>
    <t>17.02.2007.</t>
  </si>
  <si>
    <t>Kubaka</t>
  </si>
  <si>
    <t>Lelde</t>
  </si>
  <si>
    <t>13.03.2007.</t>
  </si>
  <si>
    <t>Sandis</t>
  </si>
  <si>
    <t>Renārs</t>
  </si>
  <si>
    <t>Lībors</t>
  </si>
  <si>
    <t>2007</t>
  </si>
  <si>
    <t>ā.k.</t>
  </si>
  <si>
    <t>Sandijs</t>
  </si>
  <si>
    <t>Zujevs</t>
  </si>
  <si>
    <t>Gulbenes sākumskola</t>
  </si>
  <si>
    <t>bez.rez.</t>
  </si>
  <si>
    <t>11.01</t>
  </si>
  <si>
    <t>1:48.86</t>
  </si>
  <si>
    <t>1:49.05</t>
  </si>
  <si>
    <t>1:53.08</t>
  </si>
  <si>
    <t>2:00.65</t>
  </si>
  <si>
    <t>2:03.89</t>
  </si>
  <si>
    <t>1:32.59</t>
  </si>
  <si>
    <t>1:40.90</t>
  </si>
  <si>
    <t>1:46.10</t>
  </si>
  <si>
    <t>1:48.92</t>
  </si>
  <si>
    <t>1:49.50</t>
  </si>
  <si>
    <t>1:51.16</t>
  </si>
  <si>
    <t>2:03.10</t>
  </si>
  <si>
    <t>2:09.60</t>
  </si>
  <si>
    <t>2:19.96</t>
  </si>
  <si>
    <t>1:47.99</t>
  </si>
  <si>
    <t>2:41.90</t>
  </si>
  <si>
    <t>2:47.30</t>
  </si>
  <si>
    <t>2:54.64</t>
  </si>
  <si>
    <t>2:57.26</t>
  </si>
  <si>
    <t>3:03.05</t>
  </si>
  <si>
    <t>3:04.57</t>
  </si>
  <si>
    <t>3:22.66</t>
  </si>
  <si>
    <t>3:33.35</t>
  </si>
  <si>
    <t>2:46.40</t>
  </si>
  <si>
    <t>3:00.51</t>
  </si>
  <si>
    <t>3:06.10</t>
  </si>
  <si>
    <t>4:42.89</t>
  </si>
  <si>
    <t>2:56.33</t>
  </si>
  <si>
    <t>3:04.63</t>
  </si>
  <si>
    <t>3:13.09</t>
  </si>
  <si>
    <t>3:58.29</t>
  </si>
  <si>
    <t>nest.</t>
  </si>
  <si>
    <t>3:16.50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</si>
</sst>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"/>
    <numFmt numFmtId="188" formatCode="dd\.mm\.yy"/>
    <numFmt numFmtId="189" formatCode="0000"/>
    <numFmt numFmtId="190" formatCode="0.000"/>
    <numFmt numFmtId="191" formatCode="mm:ss.00"/>
    <numFmt numFmtId="192" formatCode="m:ss.00"/>
    <numFmt numFmtId="193" formatCode="m:ss.0"/>
    <numFmt numFmtId="194" formatCode="[$-426]dddd\,\ yyyy&quot;. gada &quot;d\.\ mmmm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  <numFmt numFmtId="199" formatCode="0.00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 Baltic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 Baltic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49" fontId="8" fillId="0" borderId="0" xfId="0" applyNumberFormat="1" applyFont="1" applyAlignment="1">
      <alignment/>
    </xf>
    <xf numFmtId="2" fontId="4" fillId="0" borderId="0" xfId="50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5" fillId="0" borderId="0" xfId="50" applyFont="1" applyFill="1" applyBorder="1" applyAlignment="1">
      <alignment horizontal="left"/>
      <protection/>
    </xf>
    <xf numFmtId="49" fontId="15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4" fillId="0" borderId="0" xfId="50" applyNumberFormat="1" applyFont="1" applyBorder="1" applyAlignment="1">
      <alignment horizontal="center"/>
      <protection/>
    </xf>
    <xf numFmtId="0" fontId="4" fillId="0" borderId="0" xfId="50" applyNumberFormat="1" applyFont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56" fillId="0" borderId="0" xfId="50" applyFont="1" applyBorder="1" applyAlignment="1">
      <alignment horizontal="center"/>
      <protection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50" applyNumberFormat="1" applyFont="1" applyBorder="1" applyAlignment="1">
      <alignment horizontal="center"/>
      <protection/>
    </xf>
    <xf numFmtId="0" fontId="5" fillId="0" borderId="0" xfId="50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 quotePrefix="1">
      <alignment horizontal="center" vertical="center"/>
    </xf>
    <xf numFmtId="2" fontId="5" fillId="0" borderId="0" xfId="50" applyNumberFormat="1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0" fontId="5" fillId="0" borderId="0" xfId="50" applyNumberFormat="1" applyFont="1" applyBorder="1" applyAlignment="1">
      <alignment horizontal="center"/>
      <protection/>
    </xf>
    <xf numFmtId="0" fontId="5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disc 2 2" xfId="52"/>
    <cellStyle name="Nosaukums" xfId="53"/>
    <cellStyle name="Parasts 2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F13">
            <v>18.42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F37">
            <v>35.34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F38">
            <v>36.02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F41">
            <v>38.12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F42">
            <v>38.8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F43">
            <v>39.5</v>
          </cell>
          <cell r="G43">
            <v>42</v>
          </cell>
          <cell r="K43">
            <v>8.05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F45">
            <v>40.88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F46">
            <v>41.56</v>
          </cell>
          <cell r="G46">
            <v>45</v>
          </cell>
          <cell r="K46">
            <v>8.12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F49">
            <v>43.64</v>
          </cell>
          <cell r="G49">
            <v>48</v>
          </cell>
          <cell r="K49">
            <v>8.2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F52">
            <v>45.7</v>
          </cell>
          <cell r="G52">
            <v>51</v>
          </cell>
          <cell r="K52">
            <v>8.28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F59">
            <v>50.48</v>
          </cell>
          <cell r="G59">
            <v>58</v>
          </cell>
          <cell r="K59">
            <v>8.47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F61">
            <v>51.84</v>
          </cell>
          <cell r="G61">
            <v>60</v>
          </cell>
          <cell r="K61">
            <v>8.53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F67">
            <v>55.92</v>
          </cell>
          <cell r="G67">
            <v>66</v>
          </cell>
          <cell r="K67">
            <v>8.7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F70">
            <v>57.94</v>
          </cell>
          <cell r="G70">
            <v>69</v>
          </cell>
          <cell r="K70">
            <v>8.79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F73">
            <v>59.96</v>
          </cell>
          <cell r="G73">
            <v>72</v>
          </cell>
          <cell r="K73">
            <v>8.88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F76">
            <v>61.98</v>
          </cell>
          <cell r="G76">
            <v>75</v>
          </cell>
          <cell r="K76">
            <v>8.97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F78">
            <v>63.32</v>
          </cell>
          <cell r="G78">
            <v>77</v>
          </cell>
          <cell r="K78">
            <v>9.03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F81">
            <v>65.34</v>
          </cell>
          <cell r="G81">
            <v>80</v>
          </cell>
          <cell r="K81">
            <v>9.12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F84">
            <v>67.34</v>
          </cell>
          <cell r="G84">
            <v>83</v>
          </cell>
          <cell r="K84">
            <v>9.22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F86">
            <v>68.66</v>
          </cell>
          <cell r="G86">
            <v>85</v>
          </cell>
          <cell r="K86">
            <v>9.29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F87">
            <v>69.32</v>
          </cell>
          <cell r="G87">
            <v>86</v>
          </cell>
          <cell r="K87">
            <v>9.32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F89">
            <v>70.66</v>
          </cell>
          <cell r="G89">
            <v>88</v>
          </cell>
          <cell r="K89">
            <v>9.38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F90">
            <v>71.32</v>
          </cell>
          <cell r="G90">
            <v>89</v>
          </cell>
          <cell r="K90">
            <v>9.42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F91">
            <v>71.98</v>
          </cell>
          <cell r="G91">
            <v>90</v>
          </cell>
          <cell r="K91">
            <v>9.45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F94">
            <v>73.96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F96">
            <v>75.28</v>
          </cell>
          <cell r="G96">
            <v>95</v>
          </cell>
          <cell r="K96">
            <v>9.63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F98">
            <v>76.6</v>
          </cell>
          <cell r="G98">
            <v>97</v>
          </cell>
          <cell r="K98">
            <v>9.7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F99">
            <v>77.26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115" zoomScaleNormal="115" zoomScalePageLayoutView="0" workbookViewId="0" topLeftCell="D3">
      <selection activeCell="A17" sqref="A17:IV17"/>
    </sheetView>
  </sheetViews>
  <sheetFormatPr defaultColWidth="9.140625" defaultRowHeight="12.75"/>
  <cols>
    <col min="1" max="1" width="6.140625" style="3" customWidth="1"/>
    <col min="2" max="2" width="12.7109375" style="7" customWidth="1"/>
    <col min="3" max="3" width="14.8515625" style="7" customWidth="1"/>
    <col min="4" max="4" width="12.8515625" style="7" customWidth="1"/>
    <col min="5" max="5" width="31.8515625" style="7" customWidth="1"/>
    <col min="6" max="6" width="9.8515625" style="39" bestFit="1" customWidth="1"/>
    <col min="7" max="7" width="8.28125" style="3" customWidth="1"/>
    <col min="8" max="8" width="8.28125" style="28" customWidth="1"/>
    <col min="9" max="9" width="8.00390625" style="3" customWidth="1"/>
    <col min="10" max="10" width="9.28125" style="39" bestFit="1" customWidth="1"/>
    <col min="11" max="11" width="8.57421875" style="3" customWidth="1"/>
    <col min="12" max="12" width="11.140625" style="39" customWidth="1"/>
    <col min="13" max="13" width="10.28125" style="3" customWidth="1"/>
    <col min="14" max="14" width="10.57421875" style="3" customWidth="1"/>
    <col min="15" max="16384" width="9.140625" style="3" customWidth="1"/>
  </cols>
  <sheetData>
    <row r="1" spans="1:14" ht="27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0" ht="18.75">
      <c r="C2" s="30"/>
      <c r="D2" s="11"/>
      <c r="E2" s="11"/>
      <c r="F2" s="78"/>
      <c r="G2" s="78"/>
      <c r="H2" s="78"/>
      <c r="I2" s="78"/>
      <c r="J2" s="78"/>
    </row>
    <row r="3" spans="1:5" ht="18.75" customHeight="1">
      <c r="A3" s="22" t="s">
        <v>16</v>
      </c>
      <c r="B3" s="24"/>
      <c r="C3" s="22"/>
      <c r="D3" s="24"/>
      <c r="E3" s="31"/>
    </row>
    <row r="4" spans="1:4" ht="18.75" customHeight="1">
      <c r="A4" s="79" t="s">
        <v>17</v>
      </c>
      <c r="B4" s="79"/>
      <c r="C4" s="79"/>
      <c r="D4" s="79"/>
    </row>
    <row r="5" spans="1:14" ht="25.5">
      <c r="A5" s="80" t="s">
        <v>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4:14" ht="20.25">
      <c r="D6" s="23"/>
      <c r="E6" s="23"/>
      <c r="F6" s="74"/>
      <c r="G6" s="74"/>
      <c r="H6" s="74"/>
      <c r="I6" s="74"/>
      <c r="J6" s="74"/>
      <c r="K6" s="8"/>
      <c r="L6" s="43"/>
      <c r="M6" s="9"/>
      <c r="N6" s="10"/>
    </row>
    <row r="7" spans="1:14" s="15" customFormat="1" ht="25.5" customHeight="1">
      <c r="A7" s="77" t="s">
        <v>8</v>
      </c>
      <c r="B7" s="73" t="s">
        <v>0</v>
      </c>
      <c r="C7" s="73" t="s">
        <v>1</v>
      </c>
      <c r="D7" s="73" t="s">
        <v>7</v>
      </c>
      <c r="E7" s="73" t="s">
        <v>12</v>
      </c>
      <c r="F7" s="72" t="s">
        <v>2</v>
      </c>
      <c r="G7" s="72"/>
      <c r="H7" s="72" t="s">
        <v>3</v>
      </c>
      <c r="I7" s="72"/>
      <c r="J7" s="72" t="s">
        <v>4</v>
      </c>
      <c r="K7" s="72"/>
      <c r="L7" s="73" t="s">
        <v>10</v>
      </c>
      <c r="M7" s="73"/>
      <c r="N7" s="75" t="s">
        <v>5</v>
      </c>
    </row>
    <row r="8" spans="1:14" s="15" customFormat="1" ht="20.25" customHeight="1">
      <c r="A8" s="77"/>
      <c r="B8" s="73"/>
      <c r="C8" s="73"/>
      <c r="D8" s="73"/>
      <c r="E8" s="73"/>
      <c r="F8" s="40" t="s">
        <v>11</v>
      </c>
      <c r="G8" s="17" t="s">
        <v>6</v>
      </c>
      <c r="H8" s="49" t="s">
        <v>11</v>
      </c>
      <c r="I8" s="17" t="s">
        <v>6</v>
      </c>
      <c r="J8" s="40" t="s">
        <v>11</v>
      </c>
      <c r="K8" s="17" t="s">
        <v>6</v>
      </c>
      <c r="L8" s="40" t="s">
        <v>11</v>
      </c>
      <c r="M8" s="17" t="s">
        <v>6</v>
      </c>
      <c r="N8" s="75"/>
    </row>
    <row r="9" spans="1:14" s="13" customFormat="1" ht="16.5" customHeight="1">
      <c r="A9" s="2">
        <v>1</v>
      </c>
      <c r="B9" s="32" t="s">
        <v>37</v>
      </c>
      <c r="C9" s="25" t="s">
        <v>38</v>
      </c>
      <c r="D9" s="38" t="s">
        <v>39</v>
      </c>
      <c r="E9" s="35" t="s">
        <v>29</v>
      </c>
      <c r="F9" s="45">
        <v>8.69</v>
      </c>
      <c r="G9" s="26">
        <f>IF(ISNA(VLOOKUP(F9,'[2]P-ti'!A$2:C$151,3,FALSE)),IF(ISNA(VLOOKUP(F9,'[2]P-ti'!A$2:C$151,3,TRUE)),0,VLOOKUP(F9,'[2]P-ti'!A$2:C$151,3,TRUE)-1),VLOOKUP(F9,'[2]P-ti'!A$2:C$151,3,FALSE))</f>
        <v>61</v>
      </c>
      <c r="H9" s="58">
        <v>4.55</v>
      </c>
      <c r="I9" s="50">
        <v>48</v>
      </c>
      <c r="J9" s="59">
        <v>42.38</v>
      </c>
      <c r="K9" s="26">
        <f>IF(ISNA(VLOOKUP(J9,'[2]P-ti'!F$2:K$151,2,TRUE)),0,VLOOKUP(J9,'[2]P-ti'!F$2:K$151,2,TRUE))</f>
        <v>46</v>
      </c>
      <c r="L9" s="51" t="s">
        <v>142</v>
      </c>
      <c r="M9" s="27">
        <f>IF(ISNA(VLOOKUP(L9,'[2]P-ti'!B$2:C$151,2,FALSE)),IF(ISNA(VLOOKUP(L9,'[2]P-ti'!B$2:C$151,2,TRUE)),0,VLOOKUP(L9,'[2]P-ti'!B$2:C$151,2,TRUE)-1),VLOOKUP(L9,'[2]P-ti'!B$2:C$151,2,FALSE))</f>
        <v>0</v>
      </c>
      <c r="N9" s="18">
        <f>G9+I9+K9+M9</f>
        <v>155</v>
      </c>
    </row>
    <row r="10" spans="1:14" s="13" customFormat="1" ht="17.25" customHeight="1">
      <c r="A10" s="2">
        <v>2</v>
      </c>
      <c r="B10" s="32" t="s">
        <v>44</v>
      </c>
      <c r="C10" s="25" t="s">
        <v>45</v>
      </c>
      <c r="D10" s="38" t="s">
        <v>46</v>
      </c>
      <c r="E10" s="36" t="s">
        <v>43</v>
      </c>
      <c r="F10" s="41">
        <v>8.78</v>
      </c>
      <c r="G10" s="26">
        <f>IF(ISNA(VLOOKUP(F10,'[2]P-ti'!A$2:C$151,3,FALSE)),IF(ISNA(VLOOKUP(F10,'[2]P-ti'!A$2:C$151,3,TRUE)),0,VLOOKUP(F10,'[2]P-ti'!A$2:C$151,3,TRUE)-1),VLOOKUP(F10,'[2]P-ti'!A$2:C$151,3,FALSE))</f>
        <v>59</v>
      </c>
      <c r="H10" s="58">
        <v>4.09</v>
      </c>
      <c r="I10" s="50">
        <v>32</v>
      </c>
      <c r="J10" s="59">
        <v>34.32</v>
      </c>
      <c r="K10" s="26">
        <f>IF(ISNA(VLOOKUP(J10,'[2]P-ti'!F$2:K$151,2,TRUE)),0,VLOOKUP(J10,'[2]P-ti'!F$2:K$151,2,TRUE))</f>
        <v>34</v>
      </c>
      <c r="L10" s="51" t="s">
        <v>137</v>
      </c>
      <c r="M10" s="27">
        <f>IF(ISNA(VLOOKUP(L10,'[2]P-ti'!B$2:C$151,2,FALSE)),IF(ISNA(VLOOKUP(L10,'[2]P-ti'!B$2:C$151,2,TRUE)),0,VLOOKUP(L10,'[2]P-ti'!B$2:C$151,2,TRUE)-1),VLOOKUP(L10,'[2]P-ti'!B$2:C$151,2,FALSE))</f>
        <v>18</v>
      </c>
      <c r="N10" s="18">
        <f aca="true" t="shared" si="0" ref="N10:N16">G10+I10+K10+M10</f>
        <v>143</v>
      </c>
    </row>
    <row r="11" spans="1:14" s="13" customFormat="1" ht="15">
      <c r="A11" s="2">
        <v>3</v>
      </c>
      <c r="B11" s="32" t="s">
        <v>28</v>
      </c>
      <c r="C11" s="25" t="s">
        <v>27</v>
      </c>
      <c r="D11" s="38" t="s">
        <v>21</v>
      </c>
      <c r="E11" s="35" t="s">
        <v>29</v>
      </c>
      <c r="F11" s="45">
        <v>9.2</v>
      </c>
      <c r="G11" s="26">
        <f>IF(ISNA(VLOOKUP(F11,'[2]P-ti'!A$2:C$151,3,FALSE)),IF(ISNA(VLOOKUP(F11,'[2]P-ti'!A$2:C$151,3,TRUE)),0,VLOOKUP(F11,'[2]P-ti'!A$2:C$151,3,TRUE)-1),VLOOKUP(F11,'[2]P-ti'!A$2:C$151,3,FALSE))</f>
        <v>46</v>
      </c>
      <c r="H11" s="58">
        <v>3.95</v>
      </c>
      <c r="I11" s="50">
        <v>28</v>
      </c>
      <c r="J11" s="59">
        <v>37.73</v>
      </c>
      <c r="K11" s="26">
        <f>IF(ISNA(VLOOKUP(J11,'[2]P-ti'!F$2:K$151,2,TRUE)),0,VLOOKUP(J11,'[2]P-ti'!F$2:K$151,2,TRUE))</f>
        <v>39</v>
      </c>
      <c r="L11" s="51" t="s">
        <v>131</v>
      </c>
      <c r="M11" s="27">
        <f>IF(ISNA(VLOOKUP(L11,'[2]P-ti'!B$2:C$151,2,FALSE)),IF(ISNA(VLOOKUP(L11,'[2]P-ti'!B$2:C$151,2,TRUE)),0,VLOOKUP(L11,'[2]P-ti'!B$2:C$151,2,TRUE)-1),VLOOKUP(L11,'[2]P-ti'!B$2:C$151,2,FALSE))</f>
        <v>18</v>
      </c>
      <c r="N11" s="18">
        <f t="shared" si="0"/>
        <v>131</v>
      </c>
    </row>
    <row r="12" spans="1:14" s="13" customFormat="1" ht="15">
      <c r="A12" s="2">
        <v>3</v>
      </c>
      <c r="B12" s="32" t="s">
        <v>32</v>
      </c>
      <c r="C12" s="25" t="s">
        <v>33</v>
      </c>
      <c r="D12" s="38" t="s">
        <v>34</v>
      </c>
      <c r="E12" s="36" t="s">
        <v>29</v>
      </c>
      <c r="F12" s="45">
        <v>8.63</v>
      </c>
      <c r="G12" s="26">
        <f>IF(ISNA(VLOOKUP(F12,'[2]P-ti'!A$2:C$151,3,FALSE)),IF(ISNA(VLOOKUP(F12,'[2]P-ti'!A$2:C$151,3,TRUE)),0,VLOOKUP(F12,'[2]P-ti'!A$2:C$151,3,TRUE)-1),VLOOKUP(F12,'[2]P-ti'!A$2:C$151,3,FALSE))</f>
        <v>63</v>
      </c>
      <c r="H12" s="58">
        <v>4.18</v>
      </c>
      <c r="I12" s="50">
        <v>35</v>
      </c>
      <c r="J12" s="59">
        <v>33.51</v>
      </c>
      <c r="K12" s="26">
        <f>IF(ISNA(VLOOKUP(J12,'[2]P-ti'!F$2:K$151,2,TRUE)),0,VLOOKUP(J12,'[2]P-ti'!F$2:K$151,2,TRUE))</f>
        <v>33</v>
      </c>
      <c r="L12" s="51" t="s">
        <v>138</v>
      </c>
      <c r="M12" s="27">
        <f>IF(ISNA(VLOOKUP(L12,'[2]P-ti'!B$2:C$151,2,FALSE)),IF(ISNA(VLOOKUP(L12,'[2]P-ti'!B$2:C$151,2,TRUE)),0,VLOOKUP(L12,'[2]P-ti'!B$2:C$151,2,TRUE)-1),VLOOKUP(L12,'[2]P-ti'!B$2:C$151,2,FALSE))</f>
        <v>0</v>
      </c>
      <c r="N12" s="18">
        <f t="shared" si="0"/>
        <v>131</v>
      </c>
    </row>
    <row r="13" spans="1:14" s="13" customFormat="1" ht="15">
      <c r="A13" s="2">
        <v>5</v>
      </c>
      <c r="B13" s="32" t="s">
        <v>59</v>
      </c>
      <c r="C13" s="25" t="s">
        <v>60</v>
      </c>
      <c r="D13" s="38" t="s">
        <v>23</v>
      </c>
      <c r="E13" s="35" t="s">
        <v>61</v>
      </c>
      <c r="F13" s="45">
        <v>9.73</v>
      </c>
      <c r="G13" s="26">
        <f>IF(ISNA(VLOOKUP(F13,'[2]P-ti'!A$2:C$151,3,FALSE)),IF(ISNA(VLOOKUP(F13,'[2]P-ti'!A$2:C$151,3,TRUE)),0,VLOOKUP(F13,'[2]P-ti'!A$2:C$151,3,TRUE)-1),VLOOKUP(F13,'[2]P-ti'!A$2:C$151,3,FALSE))</f>
        <v>33</v>
      </c>
      <c r="H13" s="58">
        <v>4.03</v>
      </c>
      <c r="I13" s="50">
        <v>30</v>
      </c>
      <c r="J13" s="59">
        <v>38.25</v>
      </c>
      <c r="K13" s="26">
        <f>IF(ISNA(VLOOKUP(J13,'[2]P-ti'!F$2:K$151,2,TRUE)),0,VLOOKUP(J13,'[2]P-ti'!F$2:K$151,2,TRUE))</f>
        <v>40</v>
      </c>
      <c r="L13" s="51" t="s">
        <v>132</v>
      </c>
      <c r="M13" s="27">
        <f>IF(ISNA(VLOOKUP(L13,'[2]P-ti'!B$2:C$151,2,FALSE)),IF(ISNA(VLOOKUP(L13,'[2]P-ti'!B$2:C$151,2,TRUE)),0,VLOOKUP(L13,'[2]P-ti'!B$2:C$151,2,TRUE)-1),VLOOKUP(L13,'[2]P-ti'!B$2:C$151,2,FALSE))</f>
        <v>18</v>
      </c>
      <c r="N13" s="18">
        <f t="shared" si="0"/>
        <v>121</v>
      </c>
    </row>
    <row r="14" spans="1:14" s="13" customFormat="1" ht="12.75" customHeight="1">
      <c r="A14" s="2">
        <v>6</v>
      </c>
      <c r="B14" s="32" t="s">
        <v>35</v>
      </c>
      <c r="C14" s="13" t="s">
        <v>36</v>
      </c>
      <c r="D14" s="38" t="s">
        <v>19</v>
      </c>
      <c r="E14" s="35" t="s">
        <v>29</v>
      </c>
      <c r="F14" s="45">
        <v>9.16</v>
      </c>
      <c r="G14" s="26">
        <f>IF(ISNA(VLOOKUP(F14,'[2]P-ti'!A$2:C$151,3,FALSE)),IF(ISNA(VLOOKUP(F14,'[2]P-ti'!A$2:C$151,3,TRUE)),0,VLOOKUP(F14,'[2]P-ti'!A$2:C$151,3,TRUE)-1),VLOOKUP(F14,'[2]P-ti'!A$2:C$151,3,FALSE))</f>
        <v>47</v>
      </c>
      <c r="H14" s="58">
        <v>4.07</v>
      </c>
      <c r="I14" s="50">
        <v>32</v>
      </c>
      <c r="J14" s="58">
        <v>38.54</v>
      </c>
      <c r="K14" s="26">
        <f>IF(ISNA(VLOOKUP(J14,'[2]P-ti'!F$2:K$151,2,TRUE)),0,VLOOKUP(J14,'[2]P-ti'!F$2:K$151,2,TRUE))</f>
        <v>40</v>
      </c>
      <c r="L14" s="51" t="s">
        <v>139</v>
      </c>
      <c r="M14" s="27">
        <f>IF(ISNA(VLOOKUP(L14,'[2]P-ti'!B$2:C$151,2,FALSE)),IF(ISNA(VLOOKUP(L14,'[2]P-ti'!B$2:C$151,2,TRUE)),0,VLOOKUP(L14,'[2]P-ti'!B$2:C$151,2,TRUE)-1),VLOOKUP(L14,'[2]P-ti'!B$2:C$151,2,FALSE))</f>
        <v>0</v>
      </c>
      <c r="N14" s="18">
        <f t="shared" si="0"/>
        <v>119</v>
      </c>
    </row>
    <row r="15" spans="1:14" s="13" customFormat="1" ht="12.75" customHeight="1">
      <c r="A15" s="2">
        <v>7</v>
      </c>
      <c r="B15" s="32" t="s">
        <v>47</v>
      </c>
      <c r="C15" s="33" t="s">
        <v>105</v>
      </c>
      <c r="D15" s="34" t="s">
        <v>48</v>
      </c>
      <c r="E15" s="36" t="s">
        <v>43</v>
      </c>
      <c r="F15" s="45">
        <v>9.68</v>
      </c>
      <c r="G15" s="26">
        <f>IF(ISNA(VLOOKUP(F15,'[2]P-ti'!A$2:C$151,3,FALSE)),IF(ISNA(VLOOKUP(F15,'[2]P-ti'!A$2:C$151,3,TRUE)),0,VLOOKUP(F15,'[2]P-ti'!A$2:C$151,3,TRUE)-1),VLOOKUP(F15,'[2]P-ti'!A$2:C$151,3,FALSE))</f>
        <v>34</v>
      </c>
      <c r="H15" s="58">
        <v>3.98</v>
      </c>
      <c r="I15" s="50">
        <v>29</v>
      </c>
      <c r="J15" s="59">
        <v>38.36</v>
      </c>
      <c r="K15" s="26">
        <f>IF(ISNA(VLOOKUP(J15,'[2]P-ti'!F$2:K$151,2,TRUE)),0,VLOOKUP(J15,'[2]P-ti'!F$2:K$151,2,TRUE))</f>
        <v>40</v>
      </c>
      <c r="L15" s="51" t="s">
        <v>143</v>
      </c>
      <c r="M15" s="27">
        <f>IF(ISNA(VLOOKUP(L15,'[2]P-ti'!B$2:C$151,2,FALSE)),IF(ISNA(VLOOKUP(L15,'[2]P-ti'!B$2:C$151,2,TRUE)),0,VLOOKUP(L15,'[2]P-ti'!B$2:C$151,2,TRUE)-1),VLOOKUP(L15,'[2]P-ti'!B$2:C$151,2,FALSE))</f>
        <v>0</v>
      </c>
      <c r="N15" s="26">
        <f t="shared" si="0"/>
        <v>103</v>
      </c>
    </row>
    <row r="16" spans="1:14" s="14" customFormat="1" ht="12.75" customHeight="1">
      <c r="A16" s="2">
        <v>8</v>
      </c>
      <c r="B16" s="32" t="s">
        <v>52</v>
      </c>
      <c r="C16" s="25" t="s">
        <v>53</v>
      </c>
      <c r="D16" s="38" t="s">
        <v>23</v>
      </c>
      <c r="E16" s="35" t="s">
        <v>43</v>
      </c>
      <c r="F16" s="45">
        <v>9.63</v>
      </c>
      <c r="G16" s="26">
        <f>IF(ISNA(VLOOKUP(F16,'[2]P-ti'!A$2:C$151,3,FALSE)),IF(ISNA(VLOOKUP(F16,'[2]P-ti'!A$2:C$151,3,TRUE)),0,VLOOKUP(F16,'[2]P-ti'!A$2:C$151,3,TRUE)-1),VLOOKUP(F16,'[2]P-ti'!A$2:C$151,3,FALSE))</f>
        <v>35</v>
      </c>
      <c r="H16" s="58">
        <v>3.54</v>
      </c>
      <c r="I16" s="50">
        <v>14</v>
      </c>
      <c r="J16" s="59">
        <v>31.36</v>
      </c>
      <c r="K16" s="26">
        <f>IF(ISNA(VLOOKUP(J16,'[2]P-ti'!F$2:K$151,2,TRUE)),0,VLOOKUP(J16,'[2]P-ti'!F$2:K$151,2,TRUE))</f>
        <v>30</v>
      </c>
      <c r="L16" s="51" t="s">
        <v>129</v>
      </c>
      <c r="M16" s="27">
        <f>IF(ISNA(VLOOKUP(L16,'[2]P-ti'!B$2:C$151,2,FALSE)),IF(ISNA(VLOOKUP(L16,'[2]P-ti'!B$2:C$151,2,TRUE)),0,VLOOKUP(L16,'[2]P-ti'!B$2:C$151,2,TRUE)-1),VLOOKUP(L16,'[2]P-ti'!B$2:C$151,2,FALSE))</f>
        <v>18</v>
      </c>
      <c r="N16" s="18">
        <f t="shared" si="0"/>
        <v>97</v>
      </c>
    </row>
    <row r="17" spans="1:14" s="14" customFormat="1" ht="12.75" customHeight="1">
      <c r="A17" s="2">
        <v>8</v>
      </c>
      <c r="B17" s="32" t="s">
        <v>40</v>
      </c>
      <c r="C17" s="25" t="s">
        <v>41</v>
      </c>
      <c r="D17" s="38" t="s">
        <v>42</v>
      </c>
      <c r="E17" s="36" t="s">
        <v>43</v>
      </c>
      <c r="F17" s="45">
        <v>9.51</v>
      </c>
      <c r="G17" s="26">
        <f>IF(ISNA(VLOOKUP(F17,'[2]P-ti'!A$2:C$151,3,FALSE)),IF(ISNA(VLOOKUP(F17,'[2]P-ti'!A$2:C$151,3,TRUE)),0,VLOOKUP(F17,'[2]P-ti'!A$2:C$151,3,TRUE)-1),VLOOKUP(F17,'[2]P-ti'!A$2:C$151,3,FALSE))</f>
        <v>38</v>
      </c>
      <c r="H17" s="58">
        <v>3.62</v>
      </c>
      <c r="I17" s="50">
        <v>17</v>
      </c>
      <c r="J17" s="59">
        <v>39.64</v>
      </c>
      <c r="K17" s="26">
        <f>IF(ISNA(VLOOKUP(J17,'[2]P-ti'!F$2:K$151,2,TRUE)),0,VLOOKUP(J17,'[2]P-ti'!F$2:K$151,2,TRUE))</f>
        <v>42</v>
      </c>
      <c r="L17" s="51" t="s">
        <v>146</v>
      </c>
      <c r="M17" s="27">
        <f>IF(ISNA(VLOOKUP(L17,'[2]P-ti'!B$2:C$151,2,FALSE)),IF(ISNA(VLOOKUP(L17,'[2]P-ti'!B$2:C$151,2,TRUE)),0,VLOOKUP(L17,'[2]P-ti'!B$2:C$151,2,TRUE)-1),VLOOKUP(L17,'[2]P-ti'!B$2:C$151,2,FALSE))</f>
        <v>0</v>
      </c>
      <c r="N17" s="18">
        <f>G17+I17+K17+M17</f>
        <v>97</v>
      </c>
    </row>
    <row r="18" spans="1:14" s="14" customFormat="1" ht="12.75" customHeight="1">
      <c r="A18" s="2">
        <v>10</v>
      </c>
      <c r="B18" s="32" t="s">
        <v>110</v>
      </c>
      <c r="C18" s="25" t="s">
        <v>109</v>
      </c>
      <c r="D18" s="38" t="s">
        <v>107</v>
      </c>
      <c r="E18" s="36" t="s">
        <v>29</v>
      </c>
      <c r="F18" s="41">
        <v>9.77</v>
      </c>
      <c r="G18" s="26">
        <f>IF(ISNA(VLOOKUP(F18,'[2]P-ti'!A$2:C$151,3,FALSE)),IF(ISNA(VLOOKUP(F18,'[2]P-ti'!A$2:C$151,3,TRUE)),0,VLOOKUP(F18,'[2]P-ti'!A$2:C$151,3,TRUE)-1),VLOOKUP(F18,'[2]P-ti'!A$2:C$151,3,FALSE))</f>
        <v>32</v>
      </c>
      <c r="H18" s="58">
        <v>3.63</v>
      </c>
      <c r="I18" s="50">
        <v>17</v>
      </c>
      <c r="J18" s="59">
        <v>40.71</v>
      </c>
      <c r="K18" s="26">
        <f>IF(ISNA(VLOOKUP(J18,'[2]P-ti'!F$2:K$151,2,TRUE)),0,VLOOKUP(J18,'[2]P-ti'!F$2:K$151,2,TRUE))</f>
        <v>43</v>
      </c>
      <c r="L18" s="51" t="s">
        <v>134</v>
      </c>
      <c r="M18" s="27">
        <f>IF(ISNA(VLOOKUP(L18,'[2]P-ti'!B$2:C$151,2,FALSE)),IF(ISNA(VLOOKUP(L18,'[2]P-ti'!B$2:C$151,2,TRUE)),0,VLOOKUP(L18,'[2]P-ti'!B$2:C$151,2,TRUE)-1),VLOOKUP(L18,'[2]P-ti'!B$2:C$151,2,FALSE))</f>
        <v>0</v>
      </c>
      <c r="N18" s="18">
        <f>G18+I18+K18+M18</f>
        <v>92</v>
      </c>
    </row>
    <row r="19" spans="1:14" s="14" customFormat="1" ht="12.75" customHeight="1">
      <c r="A19" s="2">
        <v>11</v>
      </c>
      <c r="B19" s="32" t="s">
        <v>49</v>
      </c>
      <c r="C19" s="25" t="s">
        <v>50</v>
      </c>
      <c r="D19" s="38" t="s">
        <v>21</v>
      </c>
      <c r="E19" s="36" t="s">
        <v>43</v>
      </c>
      <c r="F19" s="45">
        <v>9.94</v>
      </c>
      <c r="G19" s="26">
        <f>IF(ISNA(VLOOKUP(F19,'[2]P-ti'!A$2:C$151,3,FALSE)),IF(ISNA(VLOOKUP(F19,'[2]P-ti'!A$2:C$151,3,TRUE)),0,VLOOKUP(F19,'[2]P-ti'!A$2:C$151,3,TRUE)-1),VLOOKUP(F19,'[2]P-ti'!A$2:C$151,3,FALSE))</f>
        <v>28</v>
      </c>
      <c r="H19" s="58">
        <v>3.44</v>
      </c>
      <c r="I19" s="50">
        <v>11</v>
      </c>
      <c r="J19" s="59">
        <v>32.22</v>
      </c>
      <c r="K19" s="26">
        <f>IF(ISNA(VLOOKUP(J19,'[2]P-ti'!F$2:K$151,2,TRUE)),0,VLOOKUP(J19,'[2]P-ti'!F$2:K$151,2,TRUE))</f>
        <v>31</v>
      </c>
      <c r="L19" s="51" t="s">
        <v>130</v>
      </c>
      <c r="M19" s="27">
        <f>IF(ISNA(VLOOKUP(L19,'[2]P-ti'!B$2:C$151,2,FALSE)),IF(ISNA(VLOOKUP(L19,'[2]P-ti'!B$2:C$151,2,TRUE)),0,VLOOKUP(L19,'[2]P-ti'!B$2:C$151,2,TRUE)-1),VLOOKUP(L19,'[2]P-ti'!B$2:C$151,2,FALSE))</f>
        <v>18</v>
      </c>
      <c r="N19" s="18">
        <f>G19+I19+K19+M19</f>
        <v>88</v>
      </c>
    </row>
    <row r="20" spans="1:14" s="14" customFormat="1" ht="12.75" customHeight="1">
      <c r="A20" s="2">
        <v>12</v>
      </c>
      <c r="B20" s="32" t="s">
        <v>51</v>
      </c>
      <c r="C20" s="25" t="s">
        <v>24</v>
      </c>
      <c r="D20" s="38" t="s">
        <v>21</v>
      </c>
      <c r="E20" s="35" t="s">
        <v>43</v>
      </c>
      <c r="F20" s="45">
        <v>10.1</v>
      </c>
      <c r="G20" s="26">
        <f>IF(ISNA(VLOOKUP(F20,'[2]P-ti'!A$2:C$151,3,FALSE)),IF(ISNA(VLOOKUP(F20,'[2]P-ti'!A$2:C$151,3,TRUE)),0,VLOOKUP(F20,'[2]P-ti'!A$2:C$151,3,TRUE)-1),VLOOKUP(F20,'[2]P-ti'!A$2:C$151,3,FALSE))</f>
        <v>24</v>
      </c>
      <c r="H20" s="58">
        <v>3.25</v>
      </c>
      <c r="I20" s="50">
        <v>4</v>
      </c>
      <c r="J20" s="59">
        <v>22.91</v>
      </c>
      <c r="K20" s="26">
        <f>IF(ISNA(VLOOKUP(J20,'[2]P-ti'!F$2:K$151,2,TRUE)),0,VLOOKUP(J20,'[2]P-ti'!F$2:K$151,2,TRUE))</f>
        <v>18</v>
      </c>
      <c r="L20" s="51" t="s">
        <v>141</v>
      </c>
      <c r="M20" s="27">
        <f>IF(ISNA(VLOOKUP(L20,'[2]P-ti'!B$2:C$151,2,FALSE)),IF(ISNA(VLOOKUP(L20,'[2]P-ti'!B$2:C$151,2,TRUE)),0,VLOOKUP(L20,'[2]P-ti'!B$2:C$151,2,TRUE)-1),VLOOKUP(L20,'[2]P-ti'!B$2:C$151,2,FALSE))</f>
        <v>18</v>
      </c>
      <c r="N20" s="18">
        <f>G20+I20+K20+M20</f>
        <v>64</v>
      </c>
    </row>
    <row r="21" spans="1:14" s="14" customFormat="1" ht="12.75" customHeight="1">
      <c r="A21" s="2">
        <v>13</v>
      </c>
      <c r="B21" s="32" t="s">
        <v>55</v>
      </c>
      <c r="C21" s="37" t="s">
        <v>56</v>
      </c>
      <c r="D21" s="38" t="s">
        <v>21</v>
      </c>
      <c r="E21" s="36" t="s">
        <v>43</v>
      </c>
      <c r="F21" s="45">
        <v>9.97</v>
      </c>
      <c r="G21" s="26">
        <f>IF(ISNA(VLOOKUP(F21,'[2]P-ti'!A$2:C$151,3,FALSE)),IF(ISNA(VLOOKUP(F21,'[2]P-ti'!A$2:C$151,3,TRUE)),0,VLOOKUP(F21,'[2]P-ti'!A$2:C$151,3,TRUE)-1),VLOOKUP(F21,'[2]P-ti'!A$2:C$151,3,FALSE))</f>
        <v>27</v>
      </c>
      <c r="H21" s="58">
        <v>3.25</v>
      </c>
      <c r="I21" s="50">
        <v>4</v>
      </c>
      <c r="J21" s="59">
        <v>30.51</v>
      </c>
      <c r="K21" s="26">
        <f>IF(ISNA(VLOOKUP(J21,'[2]P-ti'!F$2:K$151,2,TRUE)),0,VLOOKUP(J21,'[2]P-ti'!F$2:K$151,2,TRUE))</f>
        <v>29</v>
      </c>
      <c r="L21" s="51" t="s">
        <v>136</v>
      </c>
      <c r="M21" s="27">
        <f>IF(ISNA(VLOOKUP(L21,'[2]P-ti'!B$2:C$151,2,FALSE)),IF(ISNA(VLOOKUP(L21,'[2]P-ti'!B$2:C$151,2,TRUE)),0,VLOOKUP(L21,'[2]P-ti'!B$2:C$151,2,TRUE)-1),VLOOKUP(L21,'[2]P-ti'!B$2:C$151,2,FALSE))</f>
        <v>0</v>
      </c>
      <c r="N21" s="26">
        <f>G21+I21+K21+M21</f>
        <v>60</v>
      </c>
    </row>
    <row r="22" spans="1:14" s="14" customFormat="1" ht="12.75" customHeight="1">
      <c r="A22" s="2">
        <v>14</v>
      </c>
      <c r="B22" s="32" t="s">
        <v>57</v>
      </c>
      <c r="C22" s="25" t="s">
        <v>58</v>
      </c>
      <c r="D22" s="38" t="s">
        <v>23</v>
      </c>
      <c r="E22" s="36" t="s">
        <v>43</v>
      </c>
      <c r="F22" s="45">
        <v>10.7</v>
      </c>
      <c r="G22" s="26">
        <f>IF(ISNA(VLOOKUP(F22,'[2]P-ti'!A$2:C$151,3,FALSE)),IF(ISNA(VLOOKUP(F22,'[2]P-ti'!A$2:C$151,3,TRUE)),0,VLOOKUP(F22,'[2]P-ti'!A$2:C$151,3,TRUE)-1),VLOOKUP(F22,'[2]P-ti'!A$2:C$151,3,FALSE))</f>
        <v>14</v>
      </c>
      <c r="H22" s="58">
        <v>3.33</v>
      </c>
      <c r="I22" s="50">
        <v>6</v>
      </c>
      <c r="J22" s="59">
        <v>35.27</v>
      </c>
      <c r="K22" s="26">
        <f>IF(ISNA(VLOOKUP(J22,'[2]P-ti'!F$2:K$151,2,TRUE)),0,VLOOKUP(J22,'[2]P-ti'!F$2:K$151,2,TRUE))</f>
        <v>35</v>
      </c>
      <c r="L22" s="51" t="s">
        <v>135</v>
      </c>
      <c r="M22" s="27">
        <f>IF(ISNA(VLOOKUP(L22,'[2]P-ti'!B$2:C$151,2,FALSE)),IF(ISNA(VLOOKUP(L22,'[2]P-ti'!B$2:C$151,2,TRUE)),0,VLOOKUP(L22,'[2]P-ti'!B$2:C$151,2,TRUE)-1),VLOOKUP(L22,'[2]P-ti'!B$2:C$151,2,FALSE))</f>
        <v>0</v>
      </c>
      <c r="N22" s="18">
        <f>G22+I22+K22+M22</f>
        <v>55</v>
      </c>
    </row>
    <row r="23" spans="1:14" s="14" customFormat="1" ht="12.75" customHeight="1">
      <c r="A23" s="2">
        <v>15</v>
      </c>
      <c r="B23" s="32" t="s">
        <v>54</v>
      </c>
      <c r="C23" s="25" t="s">
        <v>104</v>
      </c>
      <c r="D23" s="38" t="s">
        <v>21</v>
      </c>
      <c r="E23" s="36" t="s">
        <v>43</v>
      </c>
      <c r="F23" s="41">
        <v>11.62</v>
      </c>
      <c r="G23" s="26">
        <f>IF(ISNA(VLOOKUP(F23,'[2]P-ti'!A$2:C$151,3,FALSE)),IF(ISNA(VLOOKUP(F23,'[2]P-ti'!A$2:C$151,3,TRUE)),0,VLOOKUP(F23,'[2]P-ti'!A$2:C$151,3,TRUE)-1),VLOOKUP(F23,'[2]P-ti'!A$2:C$151,3,FALSE))</f>
        <v>3</v>
      </c>
      <c r="H23" s="58">
        <v>2.2</v>
      </c>
      <c r="I23" s="50">
        <v>0</v>
      </c>
      <c r="J23" s="59">
        <v>34.75</v>
      </c>
      <c r="K23" s="26">
        <f>IF(ISNA(VLOOKUP(J23,'[2]P-ti'!F$2:K$151,2,TRUE)),0,VLOOKUP(J23,'[2]P-ti'!F$2:K$151,2,TRUE))</f>
        <v>35</v>
      </c>
      <c r="L23" s="51" t="s">
        <v>144</v>
      </c>
      <c r="M23" s="27">
        <f>IF(ISNA(VLOOKUP(L23,'[2]P-ti'!B$2:C$151,2,FALSE)),IF(ISNA(VLOOKUP(L23,'[2]P-ti'!B$2:C$151,2,TRUE)),0,VLOOKUP(L23,'[2]P-ti'!B$2:C$151,2,TRUE)-1),VLOOKUP(L23,'[2]P-ti'!B$2:C$151,2,FALSE))</f>
        <v>0</v>
      </c>
      <c r="N23" s="18">
        <f>G23+I23+K23+M23</f>
        <v>38</v>
      </c>
    </row>
    <row r="24" spans="1:14" s="14" customFormat="1" ht="12.75" customHeight="1">
      <c r="A24" s="2">
        <v>16</v>
      </c>
      <c r="B24" s="32" t="s">
        <v>62</v>
      </c>
      <c r="C24" s="25" t="s">
        <v>63</v>
      </c>
      <c r="D24" s="38" t="s">
        <v>21</v>
      </c>
      <c r="E24" s="36" t="s">
        <v>61</v>
      </c>
      <c r="F24" s="45">
        <v>12.1</v>
      </c>
      <c r="G24" s="26">
        <f>IF(ISNA(VLOOKUP(F24,'[2]P-ti'!A$2:C$151,3,FALSE)),IF(ISNA(VLOOKUP(F24,'[2]P-ti'!A$2:C$151,3,TRUE)),0,VLOOKUP(F24,'[2]P-ti'!A$2:C$151,3,TRUE)-1),VLOOKUP(F24,'[2]P-ti'!A$2:C$151,3,FALSE))</f>
        <v>0</v>
      </c>
      <c r="H24" s="58">
        <v>2.29</v>
      </c>
      <c r="I24" s="50">
        <v>0</v>
      </c>
      <c r="J24" s="59">
        <v>22.21</v>
      </c>
      <c r="K24" s="26">
        <f>IF(ISNA(VLOOKUP(J24,'[2]P-ti'!F$2:K$151,2,TRUE)),0,VLOOKUP(J24,'[2]P-ti'!F$2:K$151,2,TRUE))</f>
        <v>17</v>
      </c>
      <c r="L24" s="51" t="s">
        <v>140</v>
      </c>
      <c r="M24" s="27">
        <f>IF(ISNA(VLOOKUP(L24,'[2]P-ti'!B$2:C$151,2,FALSE)),IF(ISNA(VLOOKUP(L24,'[2]P-ti'!B$2:C$151,2,TRUE)),0,VLOOKUP(L24,'[2]P-ti'!B$2:C$151,2,TRUE)-1),VLOOKUP(L24,'[2]P-ti'!B$2:C$151,2,FALSE))</f>
        <v>0</v>
      </c>
      <c r="N24" s="18">
        <f>G24+I24+K24+M24</f>
        <v>17</v>
      </c>
    </row>
    <row r="25" spans="1:14" s="14" customFormat="1" ht="12.75" customHeight="1">
      <c r="A25" s="2"/>
      <c r="B25" s="32" t="s">
        <v>106</v>
      </c>
      <c r="C25" s="33" t="s">
        <v>58</v>
      </c>
      <c r="D25" s="34" t="s">
        <v>107</v>
      </c>
      <c r="E25" s="35" t="s">
        <v>43</v>
      </c>
      <c r="F25" s="45">
        <v>10.37</v>
      </c>
      <c r="G25" s="26">
        <f>IF(ISNA(VLOOKUP(F25,'[2]P-ti'!A$2:C$151,3,FALSE)),IF(ISNA(VLOOKUP(F25,'[2]P-ti'!A$2:C$151,3,TRUE)),0,VLOOKUP(F25,'[2]P-ti'!A$2:C$151,3,TRUE)-1),VLOOKUP(F25,'[2]P-ti'!A$2:C$151,3,FALSE))</f>
        <v>19</v>
      </c>
      <c r="H25" s="58">
        <v>3.28</v>
      </c>
      <c r="I25" s="50">
        <v>5</v>
      </c>
      <c r="J25" s="59">
        <v>34.63</v>
      </c>
      <c r="K25" s="26">
        <f>IF(ISNA(VLOOKUP(J25,'[2]P-ti'!F$2:K$151,2,TRUE)),0,VLOOKUP(J25,'[2]P-ti'!F$2:K$151,2,TRUE))</f>
        <v>34</v>
      </c>
      <c r="L25" s="51" t="s">
        <v>145</v>
      </c>
      <c r="M25" s="27">
        <f>IF(ISNA(VLOOKUP(L25,'[2]P-ti'!B$2:C$151,2,FALSE)),IF(ISNA(VLOOKUP(L25,'[2]P-ti'!B$2:C$151,2,TRUE)),0,VLOOKUP(L25,'[2]P-ti'!B$2:C$151,2,TRUE)-1),VLOOKUP(L25,'[2]P-ti'!B$2:C$151,2,FALSE))</f>
        <v>0</v>
      </c>
      <c r="N25" s="26">
        <f>G25+I25+K25+M25</f>
        <v>58</v>
      </c>
    </row>
    <row r="26" spans="1:14" s="13" customFormat="1" ht="15">
      <c r="A26" s="2" t="s">
        <v>108</v>
      </c>
      <c r="B26" s="32" t="s">
        <v>28</v>
      </c>
      <c r="C26" s="25" t="s">
        <v>30</v>
      </c>
      <c r="D26" s="57" t="s">
        <v>31</v>
      </c>
      <c r="E26" s="35" t="s">
        <v>29</v>
      </c>
      <c r="F26" s="45">
        <v>9.07</v>
      </c>
      <c r="G26" s="26">
        <f>IF(ISNA(VLOOKUP(F26,'[2]P-ti'!A$2:C$151,3,FALSE)),IF(ISNA(VLOOKUP(F26,'[2]P-ti'!A$2:C$151,3,TRUE)),0,VLOOKUP(F26,'[2]P-ti'!A$2:C$151,3,TRUE)-1),VLOOKUP(F26,'[2]P-ti'!A$2:C$151,3,FALSE))</f>
        <v>50</v>
      </c>
      <c r="H26" s="58">
        <v>4.17</v>
      </c>
      <c r="I26" s="50">
        <v>35</v>
      </c>
      <c r="J26" s="59">
        <v>47.57</v>
      </c>
      <c r="K26" s="26">
        <f>IF(ISNA(VLOOKUP(J26,'[2]P-ti'!F$2:K$151,2,TRUE)),0,VLOOKUP(J26,'[2]P-ti'!F$2:K$151,2,TRUE))</f>
        <v>53</v>
      </c>
      <c r="L26" s="51" t="s">
        <v>133</v>
      </c>
      <c r="M26" s="27">
        <f>IF(ISNA(VLOOKUP(L26,'[2]P-ti'!B$2:C$151,2,FALSE)),IF(ISNA(VLOOKUP(L26,'[2]P-ti'!B$2:C$151,2,TRUE)),0,VLOOKUP(L26,'[2]P-ti'!B$2:C$151,2,TRUE)-1),VLOOKUP(L26,'[2]P-ti'!B$2:C$151,2,FALSE))</f>
        <v>0</v>
      </c>
      <c r="N26" s="18">
        <f>G26+I26+K26+M26</f>
        <v>138</v>
      </c>
    </row>
  </sheetData>
  <sheetProtection/>
  <mergeCells count="16">
    <mergeCell ref="A1:N1"/>
    <mergeCell ref="A7:A8"/>
    <mergeCell ref="F2:J2"/>
    <mergeCell ref="A4:B4"/>
    <mergeCell ref="C4:D4"/>
    <mergeCell ref="B7:B8"/>
    <mergeCell ref="C7:C8"/>
    <mergeCell ref="D7:D8"/>
    <mergeCell ref="H7:I7"/>
    <mergeCell ref="A5:N5"/>
    <mergeCell ref="F7:G7"/>
    <mergeCell ref="L7:M7"/>
    <mergeCell ref="J7:K7"/>
    <mergeCell ref="F6:J6"/>
    <mergeCell ref="N7:N8"/>
    <mergeCell ref="E7:E8"/>
  </mergeCells>
  <printOptions/>
  <pageMargins left="0.24" right="0.2" top="0.28" bottom="0.22" header="0.2" footer="0.28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115" zoomScaleNormal="115" zoomScalePageLayoutView="0" workbookViewId="0" topLeftCell="A1">
      <selection activeCell="F7" sqref="F7:G7"/>
    </sheetView>
  </sheetViews>
  <sheetFormatPr defaultColWidth="9.140625" defaultRowHeight="12.75"/>
  <cols>
    <col min="1" max="1" width="5.8515625" style="3" customWidth="1"/>
    <col min="2" max="2" width="14.28125" style="3" customWidth="1"/>
    <col min="3" max="3" width="12.7109375" style="3" customWidth="1"/>
    <col min="4" max="4" width="10.28125" style="3" customWidth="1"/>
    <col min="5" max="5" width="32.28125" style="3" customWidth="1"/>
    <col min="6" max="6" width="7.8515625" style="39" customWidth="1"/>
    <col min="7" max="7" width="9.8515625" style="3" customWidth="1"/>
    <col min="8" max="8" width="9.28125" style="44" customWidth="1"/>
    <col min="9" max="9" width="9.28125" style="3" customWidth="1"/>
    <col min="10" max="10" width="7.8515625" style="39" customWidth="1"/>
    <col min="11" max="11" width="10.7109375" style="3" customWidth="1"/>
    <col min="12" max="12" width="11.28125" style="39" customWidth="1"/>
    <col min="13" max="13" width="11.00390625" style="3" customWidth="1"/>
    <col min="14" max="14" width="8.421875" style="3" customWidth="1"/>
    <col min="15" max="15" width="11.8515625" style="3" customWidth="1"/>
    <col min="16" max="16384" width="9.140625" style="3" customWidth="1"/>
  </cols>
  <sheetData>
    <row r="1" spans="1:14" ht="23.2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0" ht="18.75">
      <c r="C2" s="4"/>
      <c r="D2" s="5"/>
      <c r="E2" s="5"/>
      <c r="F2" s="78"/>
      <c r="G2" s="78"/>
      <c r="H2" s="78"/>
      <c r="I2" s="78"/>
      <c r="J2" s="78"/>
    </row>
    <row r="3" spans="1:5" ht="18.75" customHeight="1">
      <c r="A3" s="22" t="s">
        <v>26</v>
      </c>
      <c r="B3" s="24"/>
      <c r="C3" s="6"/>
      <c r="D3" s="6"/>
      <c r="E3" s="6"/>
    </row>
    <row r="4" spans="1:2" ht="18.75" customHeight="1">
      <c r="A4" s="79" t="s">
        <v>25</v>
      </c>
      <c r="B4" s="79"/>
    </row>
    <row r="5" spans="1:14" ht="25.5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4:14" ht="20.25">
      <c r="D6" s="8"/>
      <c r="E6" s="8"/>
      <c r="F6" s="74"/>
      <c r="G6" s="74"/>
      <c r="H6" s="74"/>
      <c r="I6" s="74"/>
      <c r="J6" s="74"/>
      <c r="K6" s="8"/>
      <c r="L6" s="43"/>
      <c r="M6" s="9"/>
      <c r="N6" s="10"/>
    </row>
    <row r="7" spans="1:14" s="16" customFormat="1" ht="25.5" customHeight="1">
      <c r="A7" s="77" t="s">
        <v>8</v>
      </c>
      <c r="B7" s="73" t="s">
        <v>0</v>
      </c>
      <c r="C7" s="73" t="s">
        <v>1</v>
      </c>
      <c r="D7" s="73" t="s">
        <v>7</v>
      </c>
      <c r="E7" s="73" t="s">
        <v>12</v>
      </c>
      <c r="F7" s="72" t="s">
        <v>2</v>
      </c>
      <c r="G7" s="72"/>
      <c r="H7" s="72" t="s">
        <v>3</v>
      </c>
      <c r="I7" s="72"/>
      <c r="J7" s="72" t="s">
        <v>4</v>
      </c>
      <c r="K7" s="72"/>
      <c r="L7" s="73" t="s">
        <v>9</v>
      </c>
      <c r="M7" s="73"/>
      <c r="N7" s="75" t="s">
        <v>5</v>
      </c>
    </row>
    <row r="8" spans="1:14" s="16" customFormat="1" ht="15.75">
      <c r="A8" s="77"/>
      <c r="B8" s="73"/>
      <c r="C8" s="73"/>
      <c r="D8" s="73"/>
      <c r="E8" s="73"/>
      <c r="F8" s="40" t="s">
        <v>11</v>
      </c>
      <c r="G8" s="17" t="s">
        <v>6</v>
      </c>
      <c r="H8" s="40" t="s">
        <v>11</v>
      </c>
      <c r="I8" s="17" t="s">
        <v>6</v>
      </c>
      <c r="J8" s="40" t="s">
        <v>11</v>
      </c>
      <c r="K8" s="17" t="s">
        <v>6</v>
      </c>
      <c r="L8" s="40" t="s">
        <v>11</v>
      </c>
      <c r="M8" s="17" t="s">
        <v>6</v>
      </c>
      <c r="N8" s="75"/>
    </row>
    <row r="9" spans="1:14" s="71" customFormat="1" ht="15">
      <c r="A9" s="60">
        <v>1</v>
      </c>
      <c r="B9" s="61" t="s">
        <v>74</v>
      </c>
      <c r="C9" s="62" t="s">
        <v>20</v>
      </c>
      <c r="D9" s="63" t="s">
        <v>75</v>
      </c>
      <c r="E9" s="64" t="s">
        <v>29</v>
      </c>
      <c r="F9" s="65">
        <v>9.51</v>
      </c>
      <c r="G9" s="66">
        <f>IF(ISNA(VLOOKUP(F9,'[1]P-ti'!K$2:M$151,3,FALSE)),IF(ISNA(VLOOKUP(F9,'[1]P-ti'!K$2:M$151,3,TRUE)),0,VLOOKUP(F9,'[1]P-ti'!K$2:M$151,3,TRUE)-1),VLOOKUP(F9,'[1]P-ti'!K$2:M$151,3,FALSE))</f>
        <v>59</v>
      </c>
      <c r="H9" s="67">
        <v>4.58</v>
      </c>
      <c r="I9" s="68">
        <f>IF(ISNA(VLOOKUP(H9,'[1]P-ti'!N$2:P$151,3,TRUE)),0,VLOOKUP(H9,'[1]P-ti'!N$2:P$151,3,TRUE))</f>
        <v>76</v>
      </c>
      <c r="J9" s="69">
        <v>37.26</v>
      </c>
      <c r="K9" s="68">
        <f>IF(ISNA(VLOOKUP(J9,'[1]P-ti'!O$2:P$151,2,TRUE)),0,VLOOKUP(J9,'[1]P-ti'!O$2:P$151,2,TRUE))</f>
        <v>57</v>
      </c>
      <c r="L9" s="69" t="s">
        <v>119</v>
      </c>
      <c r="M9" s="70">
        <v>72</v>
      </c>
      <c r="N9" s="68">
        <f aca="true" t="shared" si="0" ref="N9:N23">G9+I9+K9+M9</f>
        <v>264</v>
      </c>
    </row>
    <row r="10" spans="1:14" s="71" customFormat="1" ht="15">
      <c r="A10" s="60">
        <v>2</v>
      </c>
      <c r="B10" s="61" t="s">
        <v>68</v>
      </c>
      <c r="C10" s="62" t="s">
        <v>69</v>
      </c>
      <c r="D10" s="63" t="s">
        <v>70</v>
      </c>
      <c r="E10" s="64" t="s">
        <v>71</v>
      </c>
      <c r="F10" s="65">
        <v>9.88</v>
      </c>
      <c r="G10" s="66">
        <f>IF(ISNA(VLOOKUP(F10,'[1]P-ti'!K$2:M$151,3,FALSE)),IF(ISNA(VLOOKUP(F10,'[1]P-ti'!K$2:M$151,3,TRUE)),0,VLOOKUP(F10,'[1]P-ti'!K$2:M$151,3,TRUE)-1),VLOOKUP(F10,'[1]P-ti'!K$2:M$151,3,FALSE))</f>
        <v>49</v>
      </c>
      <c r="H10" s="67">
        <v>3.99</v>
      </c>
      <c r="I10" s="68">
        <f>IF(ISNA(VLOOKUP(H10,'[1]P-ti'!N$2:P$151,3,TRUE)),0,VLOOKUP(H10,'[1]P-ti'!N$2:P$151,3,TRUE))</f>
        <v>56</v>
      </c>
      <c r="J10" s="69">
        <v>28.37</v>
      </c>
      <c r="K10" s="68">
        <f>IF(ISNA(VLOOKUP(J10,'[1]P-ti'!O$2:P$151,2,TRUE)),0,VLOOKUP(J10,'[1]P-ti'!O$2:P$151,2,TRUE))</f>
        <v>40</v>
      </c>
      <c r="L10" s="69" t="s">
        <v>121</v>
      </c>
      <c r="M10" s="70">
        <v>41</v>
      </c>
      <c r="N10" s="68">
        <f t="shared" si="0"/>
        <v>186</v>
      </c>
    </row>
    <row r="11" spans="1:14" s="71" customFormat="1" ht="15">
      <c r="A11" s="60">
        <v>3</v>
      </c>
      <c r="B11" s="61" t="s">
        <v>80</v>
      </c>
      <c r="C11" s="62" t="s">
        <v>81</v>
      </c>
      <c r="D11" s="63" t="s">
        <v>82</v>
      </c>
      <c r="E11" s="64" t="s">
        <v>111</v>
      </c>
      <c r="F11" s="65">
        <v>9.64</v>
      </c>
      <c r="G11" s="66">
        <f>IF(ISNA(VLOOKUP(F11,'[1]P-ti'!K$2:M$151,3,FALSE)),IF(ISNA(VLOOKUP(F11,'[1]P-ti'!K$2:M$151,3,TRUE)),0,VLOOKUP(F11,'[1]P-ti'!K$2:M$151,3,TRUE)-1),VLOOKUP(F11,'[1]P-ti'!K$2:M$151,3,FALSE))</f>
        <v>55</v>
      </c>
      <c r="H11" s="67">
        <v>3.95</v>
      </c>
      <c r="I11" s="68">
        <f>IF(ISNA(VLOOKUP(H11,'[1]P-ti'!N$2:P$151,3,TRUE)),0,VLOOKUP(H11,'[1]P-ti'!N$2:P$151,3,TRUE))</f>
        <v>55</v>
      </c>
      <c r="J11" s="69">
        <v>26.53</v>
      </c>
      <c r="K11" s="68">
        <f>IF(ISNA(VLOOKUP(J11,'[1]P-ti'!O$2:P$151,2,TRUE)),0,VLOOKUP(J11,'[1]P-ti'!O$2:P$151,2,TRUE))</f>
        <v>36</v>
      </c>
      <c r="L11" s="69" t="s">
        <v>123</v>
      </c>
      <c r="M11" s="70">
        <v>35</v>
      </c>
      <c r="N11" s="68">
        <f t="shared" si="0"/>
        <v>181</v>
      </c>
    </row>
    <row r="12" spans="1:14" s="71" customFormat="1" ht="15">
      <c r="A12" s="60">
        <v>4</v>
      </c>
      <c r="B12" s="61" t="s">
        <v>78</v>
      </c>
      <c r="C12" s="62" t="s">
        <v>20</v>
      </c>
      <c r="D12" s="63" t="s">
        <v>79</v>
      </c>
      <c r="E12" s="64" t="s">
        <v>111</v>
      </c>
      <c r="F12" s="65">
        <v>9.32</v>
      </c>
      <c r="G12" s="66">
        <f>IF(ISNA(VLOOKUP(F12,'[1]P-ti'!K$2:M$151,3,FALSE)),IF(ISNA(VLOOKUP(F12,'[1]P-ti'!K$2:M$151,3,TRUE)),0,VLOOKUP(F12,'[1]P-ti'!K$2:M$151,3,TRUE)-1),VLOOKUP(F12,'[1]P-ti'!K$2:M$151,3,FALSE))</f>
        <v>65</v>
      </c>
      <c r="H12" s="67">
        <v>4.29</v>
      </c>
      <c r="I12" s="68">
        <f>IF(ISNA(VLOOKUP(H12,'[1]P-ti'!N$2:P$151,3,TRUE)),0,VLOOKUP(H12,'[1]P-ti'!N$2:P$151,3,TRUE))</f>
        <v>66</v>
      </c>
      <c r="J12" s="69">
        <v>19.71</v>
      </c>
      <c r="K12" s="68">
        <f>IF(ISNA(VLOOKUP(J12,'[1]P-ti'!O$2:P$151,2,TRUE)),0,VLOOKUP(J12,'[1]P-ti'!O$2:P$151,2,TRUE))</f>
        <v>24</v>
      </c>
      <c r="L12" s="69" t="s">
        <v>117</v>
      </c>
      <c r="M12" s="70">
        <v>18</v>
      </c>
      <c r="N12" s="68">
        <f t="shared" si="0"/>
        <v>173</v>
      </c>
    </row>
    <row r="13" spans="1:14" s="71" customFormat="1" ht="15">
      <c r="A13" s="60">
        <v>5</v>
      </c>
      <c r="B13" s="61" t="s">
        <v>83</v>
      </c>
      <c r="C13" s="62" t="s">
        <v>90</v>
      </c>
      <c r="D13" s="63" t="s">
        <v>23</v>
      </c>
      <c r="E13" s="64" t="s">
        <v>43</v>
      </c>
      <c r="F13" s="65">
        <v>10.28</v>
      </c>
      <c r="G13" s="66">
        <f>IF(ISNA(VLOOKUP(F13,'[1]P-ti'!K$2:M$151,3,FALSE)),IF(ISNA(VLOOKUP(F13,'[1]P-ti'!K$2:M$151,3,TRUE)),0,VLOOKUP(F13,'[1]P-ti'!K$2:M$151,3,TRUE)-1),VLOOKUP(F13,'[1]P-ti'!K$2:M$151,3,FALSE))</f>
        <v>39</v>
      </c>
      <c r="H13" s="67">
        <v>3.76</v>
      </c>
      <c r="I13" s="68">
        <f>IF(ISNA(VLOOKUP(H13,'[1]P-ti'!N$2:P$151,3,TRUE)),0,VLOOKUP(H13,'[1]P-ti'!N$2:P$151,3,TRUE))</f>
        <v>48</v>
      </c>
      <c r="J13" s="69">
        <v>24.5</v>
      </c>
      <c r="K13" s="68">
        <f>IF(ISNA(VLOOKUP(J13,'[1]P-ti'!O$2:P$151,2,TRUE)),0,VLOOKUP(J13,'[1]P-ti'!O$2:P$151,2,TRUE))</f>
        <v>32</v>
      </c>
      <c r="L13" s="69" t="s">
        <v>120</v>
      </c>
      <c r="M13" s="70">
        <v>52</v>
      </c>
      <c r="N13" s="68">
        <f t="shared" si="0"/>
        <v>171</v>
      </c>
    </row>
    <row r="14" spans="1:14" s="71" customFormat="1" ht="15">
      <c r="A14" s="60">
        <v>6</v>
      </c>
      <c r="B14" s="61" t="s">
        <v>87</v>
      </c>
      <c r="C14" s="62" t="s">
        <v>66</v>
      </c>
      <c r="D14" s="63" t="s">
        <v>88</v>
      </c>
      <c r="E14" s="64" t="s">
        <v>43</v>
      </c>
      <c r="F14" s="65">
        <v>10.17</v>
      </c>
      <c r="G14" s="66">
        <f>IF(ISNA(VLOOKUP(F14,'[1]P-ti'!K$2:M$151,3,FALSE)),IF(ISNA(VLOOKUP(F14,'[1]P-ti'!K$2:M$151,3,TRUE)),0,VLOOKUP(F14,'[1]P-ti'!K$2:M$151,3,TRUE)-1),VLOOKUP(F14,'[1]P-ti'!K$2:M$151,3,FALSE))</f>
        <v>41</v>
      </c>
      <c r="H14" s="67">
        <v>3.62</v>
      </c>
      <c r="I14" s="68">
        <f>IF(ISNA(VLOOKUP(H14,'[1]P-ti'!N$2:P$151,3,TRUE)),0,VLOOKUP(H14,'[1]P-ti'!N$2:P$151,3,TRUE))</f>
        <v>44</v>
      </c>
      <c r="J14" s="69">
        <v>25.87</v>
      </c>
      <c r="K14" s="68">
        <f>IF(ISNA(VLOOKUP(J14,'[1]P-ti'!O$2:P$151,2,TRUE)),0,VLOOKUP(J14,'[1]P-ti'!O$2:P$151,2,TRUE))</f>
        <v>35</v>
      </c>
      <c r="L14" s="69" t="s">
        <v>124</v>
      </c>
      <c r="M14" s="70">
        <v>32</v>
      </c>
      <c r="N14" s="68">
        <f t="shared" si="0"/>
        <v>152</v>
      </c>
    </row>
    <row r="15" spans="1:14" s="71" customFormat="1" ht="15">
      <c r="A15" s="60">
        <v>7</v>
      </c>
      <c r="B15" s="61" t="s">
        <v>76</v>
      </c>
      <c r="C15" s="62" t="s">
        <v>18</v>
      </c>
      <c r="D15" s="63" t="s">
        <v>77</v>
      </c>
      <c r="E15" s="64" t="s">
        <v>111</v>
      </c>
      <c r="F15" s="65">
        <v>11.26</v>
      </c>
      <c r="G15" s="66">
        <f>IF(ISNA(VLOOKUP(F15,'[1]P-ti'!K$2:M$151,3,FALSE)),IF(ISNA(VLOOKUP(F15,'[1]P-ti'!K$2:M$151,3,TRUE)),0,VLOOKUP(F15,'[1]P-ti'!K$2:M$151,3,TRUE)-1),VLOOKUP(F15,'[1]P-ti'!K$2:M$151,3,FALSE))</f>
        <v>19</v>
      </c>
      <c r="H15" s="67">
        <v>3.97</v>
      </c>
      <c r="I15" s="68">
        <f>IF(ISNA(VLOOKUP(H15,'[1]P-ti'!N$2:P$151,3,TRUE)),0,VLOOKUP(H15,'[1]P-ti'!N$2:P$151,3,TRUE))</f>
        <v>55</v>
      </c>
      <c r="J15" s="69">
        <v>28.32</v>
      </c>
      <c r="K15" s="68">
        <f>IF(ISNA(VLOOKUP(J15,'[1]P-ti'!O$2:P$151,2,TRUE)),0,VLOOKUP(J15,'[1]P-ti'!O$2:P$151,2,TRUE))</f>
        <v>40</v>
      </c>
      <c r="L15" s="69" t="s">
        <v>114</v>
      </c>
      <c r="M15" s="70">
        <v>36</v>
      </c>
      <c r="N15" s="68">
        <f t="shared" si="0"/>
        <v>150</v>
      </c>
    </row>
    <row r="16" spans="1:14" s="71" customFormat="1" ht="15">
      <c r="A16" s="60">
        <v>8</v>
      </c>
      <c r="B16" s="61" t="s">
        <v>95</v>
      </c>
      <c r="C16" s="62" t="s">
        <v>96</v>
      </c>
      <c r="D16" s="63" t="s">
        <v>97</v>
      </c>
      <c r="E16" s="64" t="s">
        <v>94</v>
      </c>
      <c r="F16" s="65">
        <v>9.44</v>
      </c>
      <c r="G16" s="66">
        <f>IF(ISNA(VLOOKUP(F16,'[1]P-ti'!K$2:M$151,3,FALSE)),IF(ISNA(VLOOKUP(F16,'[1]P-ti'!K$2:M$151,3,TRUE)),0,VLOOKUP(F16,'[1]P-ti'!K$2:M$151,3,TRUE)-1),VLOOKUP(F16,'[1]P-ti'!K$2:M$151,3,FALSE))</f>
        <v>61</v>
      </c>
      <c r="H16" s="67">
        <v>3.16</v>
      </c>
      <c r="I16" s="68">
        <f>IF(ISNA(VLOOKUP(H16,'[1]P-ti'!N$2:P$151,3,TRUE)),0,VLOOKUP(H16,'[1]P-ti'!N$2:P$151,3,TRUE))</f>
        <v>28</v>
      </c>
      <c r="J16" s="69">
        <v>20.18</v>
      </c>
      <c r="K16" s="68">
        <f>IF(ISNA(VLOOKUP(J16,'[1]P-ti'!O$2:P$151,2,TRUE)),0,VLOOKUP(J16,'[1]P-ti'!O$2:P$151,2,TRUE))</f>
        <v>24</v>
      </c>
      <c r="L16" s="69" t="s">
        <v>128</v>
      </c>
      <c r="M16" s="70">
        <v>34</v>
      </c>
      <c r="N16" s="68">
        <f t="shared" si="0"/>
        <v>147</v>
      </c>
    </row>
    <row r="17" spans="1:14" s="71" customFormat="1" ht="15">
      <c r="A17" s="60">
        <v>9</v>
      </c>
      <c r="B17" s="61" t="s">
        <v>98</v>
      </c>
      <c r="C17" s="62" t="s">
        <v>99</v>
      </c>
      <c r="D17" s="63" t="s">
        <v>100</v>
      </c>
      <c r="E17" s="64" t="s">
        <v>64</v>
      </c>
      <c r="F17" s="65">
        <v>10.82</v>
      </c>
      <c r="G17" s="66">
        <f>IF(ISNA(VLOOKUP(F17,'[1]P-ti'!K$2:M$151,3,FALSE)),IF(ISNA(VLOOKUP(F17,'[1]P-ti'!K$2:M$151,3,TRUE)),0,VLOOKUP(F17,'[1]P-ti'!K$2:M$151,3,TRUE)-1),VLOOKUP(F17,'[1]P-ti'!K$2:M$151,3,FALSE))</f>
        <v>27</v>
      </c>
      <c r="H17" s="67">
        <v>3.61</v>
      </c>
      <c r="I17" s="68">
        <f>IF(ISNA(VLOOKUP(H17,'[1]P-ti'!N$2:P$151,3,TRUE)),0,VLOOKUP(H17,'[1]P-ti'!N$2:P$151,3,TRUE))</f>
        <v>43</v>
      </c>
      <c r="J17" s="69">
        <v>29.44</v>
      </c>
      <c r="K17" s="68">
        <f>IF(ISNA(VLOOKUP(J17,'[1]P-ti'!O$2:P$151,2,TRUE)),0,VLOOKUP(J17,'[1]P-ti'!O$2:P$151,2,TRUE))</f>
        <v>42</v>
      </c>
      <c r="L17" s="69" t="s">
        <v>116</v>
      </c>
      <c r="M17" s="70">
        <v>29</v>
      </c>
      <c r="N17" s="68">
        <f t="shared" si="0"/>
        <v>141</v>
      </c>
    </row>
    <row r="18" spans="1:14" s="71" customFormat="1" ht="15">
      <c r="A18" s="60">
        <v>10</v>
      </c>
      <c r="B18" s="61" t="s">
        <v>93</v>
      </c>
      <c r="C18" s="62" t="s">
        <v>18</v>
      </c>
      <c r="D18" s="63" t="s">
        <v>21</v>
      </c>
      <c r="E18" s="64" t="s">
        <v>43</v>
      </c>
      <c r="F18" s="65">
        <v>8.94</v>
      </c>
      <c r="G18" s="66">
        <f>IF(ISNA(VLOOKUP(F18,'[1]P-ti'!K$2:M$151,3,FALSE)),IF(ISNA(VLOOKUP(F18,'[1]P-ti'!K$2:M$151,3,TRUE)),0,VLOOKUP(F18,'[1]P-ti'!K$2:M$151,3,TRUE)-1),VLOOKUP(F18,'[1]P-ti'!K$2:M$151,3,FALSE))</f>
        <v>77</v>
      </c>
      <c r="H18" s="67">
        <v>3.07</v>
      </c>
      <c r="I18" s="68">
        <f>IF(ISNA(VLOOKUP(H18,'[1]P-ti'!N$2:P$151,3,TRUE)),0,VLOOKUP(H18,'[1]P-ti'!N$2:P$151,3,TRUE))</f>
        <v>25</v>
      </c>
      <c r="J18" s="69">
        <v>17.17</v>
      </c>
      <c r="K18" s="68">
        <f>IF(ISNA(VLOOKUP(J18,'[1]P-ti'!O$2:P$151,2,TRUE)),0,VLOOKUP(J18,'[1]P-ti'!O$2:P$151,2,TRUE))</f>
        <v>18</v>
      </c>
      <c r="L18" s="69" t="s">
        <v>118</v>
      </c>
      <c r="M18" s="70">
        <v>14</v>
      </c>
      <c r="N18" s="68">
        <f t="shared" si="0"/>
        <v>134</v>
      </c>
    </row>
    <row r="19" spans="1:14" s="71" customFormat="1" ht="15">
      <c r="A19" s="60">
        <v>11</v>
      </c>
      <c r="B19" s="61" t="s">
        <v>101</v>
      </c>
      <c r="C19" s="62" t="s">
        <v>102</v>
      </c>
      <c r="D19" s="63" t="s">
        <v>103</v>
      </c>
      <c r="E19" s="64" t="s">
        <v>64</v>
      </c>
      <c r="F19" s="65">
        <v>10.22</v>
      </c>
      <c r="G19" s="66">
        <f>IF(ISNA(VLOOKUP(F19,'[1]P-ti'!K$2:M$151,3,FALSE)),IF(ISNA(VLOOKUP(F19,'[1]P-ti'!K$2:M$151,3,TRUE)),0,VLOOKUP(F19,'[1]P-ti'!K$2:M$151,3,TRUE)-1),VLOOKUP(F19,'[1]P-ti'!K$2:M$151,3,FALSE))</f>
        <v>40</v>
      </c>
      <c r="H19" s="67" t="s">
        <v>112</v>
      </c>
      <c r="I19" s="68">
        <f>IF(ISNA(VLOOKUP(H19,'[1]P-ti'!N$2:P$151,3,TRUE)),0,VLOOKUP(H19,'[1]P-ti'!N$2:P$151,3,TRUE))</f>
        <v>0</v>
      </c>
      <c r="J19" s="69">
        <v>35.85</v>
      </c>
      <c r="K19" s="68">
        <f>IF(ISNA(VLOOKUP(J19,'[1]P-ti'!O$2:P$151,2,TRUE)),0,VLOOKUP(J19,'[1]P-ti'!O$2:P$151,2,TRUE))</f>
        <v>55</v>
      </c>
      <c r="L19" s="69" t="s">
        <v>122</v>
      </c>
      <c r="M19" s="70">
        <v>36</v>
      </c>
      <c r="N19" s="68">
        <f t="shared" si="0"/>
        <v>131</v>
      </c>
    </row>
    <row r="20" spans="1:14" s="71" customFormat="1" ht="15">
      <c r="A20" s="60">
        <v>12</v>
      </c>
      <c r="B20" s="61" t="s">
        <v>72</v>
      </c>
      <c r="C20" s="62" t="s">
        <v>73</v>
      </c>
      <c r="D20" s="63" t="s">
        <v>23</v>
      </c>
      <c r="E20" s="64" t="s">
        <v>61</v>
      </c>
      <c r="F20" s="65">
        <v>10.87</v>
      </c>
      <c r="G20" s="66">
        <f>IF(ISNA(VLOOKUP(F20,'[1]P-ti'!K$2:M$151,3,FALSE)),IF(ISNA(VLOOKUP(F20,'[1]P-ti'!K$2:M$151,3,TRUE)),0,VLOOKUP(F20,'[1]P-ti'!K$2:M$151,3,TRUE)-1),VLOOKUP(F20,'[1]P-ti'!K$2:M$151,3,FALSE))</f>
        <v>26</v>
      </c>
      <c r="H20" s="67">
        <v>3.46</v>
      </c>
      <c r="I20" s="68">
        <f>IF(ISNA(VLOOKUP(H20,'[1]P-ti'!N$2:P$151,3,TRUE)),0,VLOOKUP(H20,'[1]P-ti'!N$2:P$151,3,TRUE))</f>
        <v>38</v>
      </c>
      <c r="J20" s="69">
        <v>25.56</v>
      </c>
      <c r="K20" s="68">
        <f>IF(ISNA(VLOOKUP(J20,'[1]P-ti'!O$2:P$151,2,TRUE)),0,VLOOKUP(J20,'[1]P-ti'!O$2:P$151,2,TRUE))</f>
        <v>34</v>
      </c>
      <c r="L20" s="69" t="s">
        <v>125</v>
      </c>
      <c r="M20" s="70">
        <v>15</v>
      </c>
      <c r="N20" s="68">
        <f t="shared" si="0"/>
        <v>113</v>
      </c>
    </row>
    <row r="21" spans="1:14" s="71" customFormat="1" ht="15">
      <c r="A21" s="60">
        <v>13</v>
      </c>
      <c r="B21" s="61" t="s">
        <v>83</v>
      </c>
      <c r="C21" s="62" t="s">
        <v>84</v>
      </c>
      <c r="D21" s="63" t="s">
        <v>21</v>
      </c>
      <c r="E21" s="64" t="s">
        <v>43</v>
      </c>
      <c r="F21" s="65">
        <v>10.53</v>
      </c>
      <c r="G21" s="66">
        <f>IF(ISNA(VLOOKUP(F21,'[1]P-ti'!K$2:M$151,3,FALSE)),IF(ISNA(VLOOKUP(F21,'[1]P-ti'!K$2:M$151,3,TRUE)),0,VLOOKUP(F21,'[1]P-ti'!K$2:M$151,3,TRUE)-1),VLOOKUP(F21,'[1]P-ti'!K$2:M$151,3,FALSE))</f>
        <v>33</v>
      </c>
      <c r="H21" s="67">
        <v>2.17</v>
      </c>
      <c r="I21" s="68">
        <f>IF(ISNA(VLOOKUP(H21,'[1]P-ti'!N$2:P$151,3,TRUE)),0,VLOOKUP(H21,'[1]P-ti'!N$2:P$151,3,TRUE))</f>
        <v>0</v>
      </c>
      <c r="J21" s="69">
        <v>17.44</v>
      </c>
      <c r="K21" s="68">
        <f>IF(ISNA(VLOOKUP(J21,'[1]P-ti'!O$2:P$151,2,TRUE)),0,VLOOKUP(J21,'[1]P-ti'!O$2:P$151,2,TRUE))</f>
        <v>19</v>
      </c>
      <c r="L21" s="69" t="s">
        <v>115</v>
      </c>
      <c r="M21" s="70">
        <v>36</v>
      </c>
      <c r="N21" s="68">
        <f t="shared" si="0"/>
        <v>88</v>
      </c>
    </row>
    <row r="22" spans="1:14" s="71" customFormat="1" ht="15">
      <c r="A22" s="60">
        <v>14</v>
      </c>
      <c r="B22" s="61" t="s">
        <v>85</v>
      </c>
      <c r="C22" s="62" t="s">
        <v>86</v>
      </c>
      <c r="D22" s="63" t="s">
        <v>48</v>
      </c>
      <c r="E22" s="64" t="s">
        <v>43</v>
      </c>
      <c r="F22" s="65" t="s">
        <v>113</v>
      </c>
      <c r="G22" s="66">
        <f>IF(ISNA(VLOOKUP(F22,'[1]P-ti'!K$2:M$151,3,FALSE)),IF(ISNA(VLOOKUP(F22,'[1]P-ti'!K$2:M$151,3,TRUE)),0,VLOOKUP(F22,'[1]P-ti'!K$2:M$151,3,TRUE)-1),VLOOKUP(F22,'[1]P-ti'!K$2:M$151,3,FALSE))</f>
        <v>0</v>
      </c>
      <c r="H22" s="67">
        <v>3.2</v>
      </c>
      <c r="I22" s="68">
        <f>IF(ISNA(VLOOKUP(H22,'[1]P-ti'!N$2:P$151,3,TRUE)),0,VLOOKUP(H22,'[1]P-ti'!N$2:P$151,3,TRUE))</f>
        <v>30</v>
      </c>
      <c r="J22" s="69">
        <v>19.65</v>
      </c>
      <c r="K22" s="68">
        <f>IF(ISNA(VLOOKUP(J22,'[1]P-ti'!O$2:P$151,2,TRUE)),0,VLOOKUP(J22,'[1]P-ti'!O$2:P$151,2,TRUE))</f>
        <v>24</v>
      </c>
      <c r="L22" s="69" t="s">
        <v>126</v>
      </c>
      <c r="M22" s="70">
        <v>8</v>
      </c>
      <c r="N22" s="68">
        <f t="shared" si="0"/>
        <v>62</v>
      </c>
    </row>
    <row r="23" spans="1:14" s="71" customFormat="1" ht="15">
      <c r="A23" s="60">
        <v>15</v>
      </c>
      <c r="B23" s="61" t="s">
        <v>92</v>
      </c>
      <c r="C23" s="62" t="s">
        <v>22</v>
      </c>
      <c r="D23" s="63" t="s">
        <v>21</v>
      </c>
      <c r="E23" s="64" t="s">
        <v>43</v>
      </c>
      <c r="F23" s="65">
        <v>12.26</v>
      </c>
      <c r="G23" s="66">
        <f>IF(ISNA(VLOOKUP(F23,'[1]P-ti'!K$2:M$151,3,FALSE)),IF(ISNA(VLOOKUP(F23,'[1]P-ti'!K$2:M$151,3,TRUE)),0,VLOOKUP(F23,'[1]P-ti'!K$2:M$151,3,TRUE)-1),VLOOKUP(F23,'[1]P-ti'!K$2:M$151,3,FALSE))</f>
        <v>6</v>
      </c>
      <c r="H23" s="67">
        <v>2.53</v>
      </c>
      <c r="I23" s="68">
        <f>IF(ISNA(VLOOKUP(H23,'[1]P-ti'!N$2:P$151,3,TRUE)),0,VLOOKUP(H23,'[1]P-ti'!N$2:P$151,3,TRUE))</f>
        <v>7</v>
      </c>
      <c r="J23" s="69">
        <v>14.48</v>
      </c>
      <c r="K23" s="68">
        <f>IF(ISNA(VLOOKUP(J23,'[1]P-ti'!O$2:P$151,2,TRUE)),0,VLOOKUP(J23,'[1]P-ti'!O$2:P$151,2,TRUE))</f>
        <v>13</v>
      </c>
      <c r="L23" s="69" t="s">
        <v>127</v>
      </c>
      <c r="M23" s="70">
        <v>1</v>
      </c>
      <c r="N23" s="68">
        <f t="shared" si="0"/>
        <v>27</v>
      </c>
    </row>
    <row r="24" spans="1:14" s="71" customFormat="1" ht="15">
      <c r="A24" s="60"/>
      <c r="B24" s="61" t="s">
        <v>91</v>
      </c>
      <c r="C24" s="62" t="s">
        <v>89</v>
      </c>
      <c r="D24" s="63" t="s">
        <v>21</v>
      </c>
      <c r="E24" s="64" t="s">
        <v>43</v>
      </c>
      <c r="F24" s="65" t="s">
        <v>145</v>
      </c>
      <c r="G24" s="66">
        <f>IF(ISNA(VLOOKUP(F24,'[1]P-ti'!K$2:M$151,3,FALSE)),IF(ISNA(VLOOKUP(F24,'[1]P-ti'!K$2:M$151,3,TRUE)),0,VLOOKUP(F24,'[1]P-ti'!K$2:M$151,3,TRUE)-1),VLOOKUP(F24,'[1]P-ti'!K$2:M$151,3,FALSE))</f>
        <v>0</v>
      </c>
      <c r="H24" s="67">
        <v>3.2</v>
      </c>
      <c r="I24" s="68">
        <f>IF(ISNA(VLOOKUP(H24,'[1]P-ti'!N$2:P$151,3,TRUE)),0,VLOOKUP(H24,'[1]P-ti'!N$2:P$151,3,TRUE))</f>
        <v>30</v>
      </c>
      <c r="J24" s="69">
        <v>14.62</v>
      </c>
      <c r="K24" s="68">
        <f>IF(ISNA(VLOOKUP(J24,'[1]P-ti'!O$2:P$151,2,TRUE)),0,VLOOKUP(J24,'[1]P-ti'!O$2:P$151,2,TRUE))</f>
        <v>13</v>
      </c>
      <c r="L24" s="69" t="s">
        <v>145</v>
      </c>
      <c r="M24" s="70">
        <v>0</v>
      </c>
      <c r="N24" s="68">
        <f>G24+I24+K24+M24</f>
        <v>43</v>
      </c>
    </row>
    <row r="25" spans="1:14" s="71" customFormat="1" ht="15">
      <c r="A25" s="60"/>
      <c r="B25" s="61" t="s">
        <v>65</v>
      </c>
      <c r="C25" s="62" t="s">
        <v>66</v>
      </c>
      <c r="D25" s="63" t="s">
        <v>23</v>
      </c>
      <c r="E25" s="64" t="s">
        <v>67</v>
      </c>
      <c r="F25" s="65">
        <v>12.26</v>
      </c>
      <c r="G25" s="66">
        <f>IF(ISNA(VLOOKUP(F25,'[1]P-ti'!K$2:M$151,3,FALSE)),IF(ISNA(VLOOKUP(F25,'[1]P-ti'!K$2:M$151,3,TRUE)),0,VLOOKUP(F25,'[1]P-ti'!K$2:M$151,3,TRUE)-1),VLOOKUP(F25,'[1]P-ti'!K$2:M$151,3,FALSE))</f>
        <v>6</v>
      </c>
      <c r="H25" s="67" t="s">
        <v>112</v>
      </c>
      <c r="I25" s="68">
        <f>IF(ISNA(VLOOKUP(H25,'[1]P-ti'!N$2:P$151,3,TRUE)),0,VLOOKUP(H25,'[1]P-ti'!N$2:P$151,3,TRUE))</f>
        <v>0</v>
      </c>
      <c r="J25" s="69">
        <v>18.93</v>
      </c>
      <c r="K25" s="68">
        <f>IF(ISNA(VLOOKUP(J25,'[1]P-ti'!O$2:P$151,2,TRUE)),0,VLOOKUP(J25,'[1]P-ti'!O$2:P$151,2,TRUE))</f>
        <v>22</v>
      </c>
      <c r="L25" s="69" t="s">
        <v>145</v>
      </c>
      <c r="M25" s="70">
        <v>0</v>
      </c>
      <c r="N25" s="68">
        <f>G25+I25+K25+M25</f>
        <v>28</v>
      </c>
    </row>
    <row r="26" spans="1:14" s="14" customFormat="1" ht="12.75" customHeight="1">
      <c r="A26" s="2"/>
      <c r="B26" s="32"/>
      <c r="C26" s="25"/>
      <c r="D26" s="38"/>
      <c r="E26" s="35"/>
      <c r="F26" s="47"/>
      <c r="G26" s="19"/>
      <c r="H26" s="46"/>
      <c r="I26" s="18"/>
      <c r="J26" s="29"/>
      <c r="K26" s="18"/>
      <c r="L26" s="52"/>
      <c r="M26" s="54"/>
      <c r="N26" s="18"/>
    </row>
    <row r="27" spans="1:14" s="14" customFormat="1" ht="12.75" customHeight="1">
      <c r="A27" s="2"/>
      <c r="B27" s="32"/>
      <c r="C27" s="25"/>
      <c r="D27" s="38"/>
      <c r="E27" s="36"/>
      <c r="F27" s="48"/>
      <c r="G27" s="19"/>
      <c r="H27" s="46"/>
      <c r="I27" s="18"/>
      <c r="J27" s="29"/>
      <c r="K27" s="18"/>
      <c r="L27" s="53"/>
      <c r="M27" s="54"/>
      <c r="N27" s="18"/>
    </row>
    <row r="28" spans="1:14" s="14" customFormat="1" ht="12.75" customHeight="1">
      <c r="A28" s="2"/>
      <c r="B28" s="32"/>
      <c r="C28" s="25"/>
      <c r="D28" s="38"/>
      <c r="E28" s="36"/>
      <c r="F28" s="47"/>
      <c r="G28" s="19"/>
      <c r="H28" s="29"/>
      <c r="I28" s="18"/>
      <c r="J28" s="46"/>
      <c r="K28" s="18"/>
      <c r="L28" s="56"/>
      <c r="M28" s="55"/>
      <c r="N28" s="18"/>
    </row>
    <row r="29" spans="1:15" ht="15" customHeight="1">
      <c r="A29" s="1"/>
      <c r="O29" s="16"/>
    </row>
    <row r="30" spans="7:14" ht="23.25">
      <c r="G30" s="20"/>
      <c r="J30" s="42"/>
      <c r="K30" s="21"/>
      <c r="L30" s="44"/>
      <c r="M30" s="7"/>
      <c r="N30" s="12"/>
    </row>
    <row r="31" spans="1:14" ht="23.25">
      <c r="A31" s="7"/>
      <c r="B31" s="7"/>
      <c r="C31" s="7"/>
      <c r="D31" s="7"/>
      <c r="E31" s="7"/>
      <c r="F31" s="44"/>
      <c r="G31" s="7"/>
      <c r="I31" s="7"/>
      <c r="J31" s="42"/>
      <c r="K31" s="7"/>
      <c r="L31" s="44"/>
      <c r="M31" s="7"/>
      <c r="N31" s="12"/>
    </row>
    <row r="33" spans="10:14" ht="23.25">
      <c r="J33" s="42"/>
      <c r="K33" s="7"/>
      <c r="L33" s="44"/>
      <c r="M33" s="7"/>
      <c r="N33" s="12"/>
    </row>
    <row r="34" spans="10:14" ht="23.25">
      <c r="J34" s="42"/>
      <c r="K34" s="7"/>
      <c r="L34" s="44"/>
      <c r="M34" s="7"/>
      <c r="N34" s="12"/>
    </row>
    <row r="35" spans="1:14" ht="20.25">
      <c r="A35" s="7"/>
      <c r="D35" s="81"/>
      <c r="E35" s="81"/>
      <c r="F35" s="81"/>
      <c r="G35" s="81"/>
      <c r="H35" s="81"/>
      <c r="I35" s="81"/>
      <c r="J35" s="81"/>
      <c r="K35" s="81"/>
      <c r="L35" s="43"/>
      <c r="M35" s="9"/>
      <c r="N35" s="10"/>
    </row>
  </sheetData>
  <sheetProtection/>
  <mergeCells count="16">
    <mergeCell ref="D35:K35"/>
    <mergeCell ref="C7:C8"/>
    <mergeCell ref="H7:I7"/>
    <mergeCell ref="J7:K7"/>
    <mergeCell ref="N7:N8"/>
    <mergeCell ref="D7:D8"/>
    <mergeCell ref="A1:N1"/>
    <mergeCell ref="A4:B4"/>
    <mergeCell ref="A7:A8"/>
    <mergeCell ref="B7:B8"/>
    <mergeCell ref="F2:J2"/>
    <mergeCell ref="F6:J6"/>
    <mergeCell ref="A5:N5"/>
    <mergeCell ref="L7:M7"/>
    <mergeCell ref="F7:G7"/>
    <mergeCell ref="E7:E8"/>
  </mergeCells>
  <printOptions/>
  <pageMargins left="0.42" right="0.21" top="0.43" bottom="0.7" header="0.24" footer="0.5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Anita Teilāne</cp:lastModifiedBy>
  <cp:lastPrinted>2019-05-18T16:09:22Z</cp:lastPrinted>
  <dcterms:created xsi:type="dcterms:W3CDTF">2011-05-10T06:47:44Z</dcterms:created>
  <dcterms:modified xsi:type="dcterms:W3CDTF">2019-05-20T12:55:55Z</dcterms:modified>
  <cp:category/>
  <cp:version/>
  <cp:contentType/>
  <cp:contentStatus/>
</cp:coreProperties>
</file>